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firstSheet="8" activeTab="11"/>
  </bookViews>
  <sheets>
    <sheet name="1.一般公共预算收支总表" sheetId="1" r:id="rId1"/>
    <sheet name="2.一般公共预算收入预算表" sheetId="2" r:id="rId2"/>
    <sheet name="3.一般公共预算支出预算表" sheetId="3" r:id="rId3"/>
    <sheet name="4.一般公共预算支出明细表" sheetId="4" state="hidden" r:id="rId4"/>
    <sheet name="4.一般公共预算支出明细表（市本级）" sheetId="5" r:id="rId5"/>
    <sheet name="5.一般公共预算基本支出预算表（经济分类）" sheetId="6" r:id="rId6"/>
    <sheet name="6.一般公共预算“三公”经费预算表" sheetId="7" r:id="rId7"/>
    <sheet name="7.一般公共预算支出预算总表" sheetId="8" r:id="rId8"/>
    <sheet name="8.一般公共预算税收返还和转移支付预算表" sheetId="9" r:id="rId9"/>
    <sheet name="9.政府性基金收支预算总表" sheetId="10" r:id="rId10"/>
    <sheet name="10.政府性基金预算收入预算表" sheetId="11" r:id="rId11"/>
    <sheet name="11.政府性基金预算支出预算表" sheetId="12" r:id="rId12"/>
    <sheet name="12.政府性基金预算支出明细表" sheetId="13" r:id="rId13"/>
    <sheet name="13.政府性基金支出预算总表" sheetId="14" r:id="rId14"/>
    <sheet name="14.政府性基金预算转移支付预算表" sheetId="15" r:id="rId15"/>
  </sheets>
  <definedNames>
    <definedName name="_xlnm.Print_Titles" localSheetId="8">'8.一般公共预算税收返还和转移支付预算表'!$1:$4</definedName>
    <definedName name="_xlnm.Print_Titles" localSheetId="12">'12.政府性基金预算支出明细表'!$1:$4</definedName>
    <definedName name="_xlnm._FilterDatabase" localSheetId="3" hidden="1">'4.一般公共预算支出明细表'!$A$3:$E$436</definedName>
    <definedName name="_xlnm._FilterDatabase" localSheetId="4" hidden="1">'4.一般公共预算支出明细表（市本级）'!$A$3:$D$442</definedName>
  </definedNames>
  <calcPr fullCalcOnLoad="1"/>
</workbook>
</file>

<file path=xl/sharedStrings.xml><?xml version="1.0" encoding="utf-8"?>
<sst xmlns="http://schemas.openxmlformats.org/spreadsheetml/2006/main" count="1263" uniqueCount="650">
  <si>
    <t>2024年驻马店高新区一般公共预算收支预算总表</t>
  </si>
  <si>
    <t>单位：万元</t>
  </si>
  <si>
    <t>项  目</t>
  </si>
  <si>
    <t>收入预算数</t>
  </si>
  <si>
    <t>支出预算数</t>
  </si>
  <si>
    <t>一般公共预算收入</t>
  </si>
  <si>
    <t>一般公共预算支出</t>
  </si>
  <si>
    <t>上级补助收入</t>
  </si>
  <si>
    <t xml:space="preserve">  返还性收入</t>
  </si>
  <si>
    <t xml:space="preserve">  一般性转移支付收入</t>
  </si>
  <si>
    <t xml:space="preserve">  专项转移支付收入</t>
  </si>
  <si>
    <t>上年结转收入</t>
  </si>
  <si>
    <t>下级上解收入</t>
  </si>
  <si>
    <t>上解支出</t>
  </si>
  <si>
    <t>一般债务转贷收入</t>
  </si>
  <si>
    <t>体制上解</t>
  </si>
  <si>
    <t>动用预算稳定调节基金</t>
  </si>
  <si>
    <t>专项上解</t>
  </si>
  <si>
    <t>调入资金</t>
  </si>
  <si>
    <t>调出资金</t>
  </si>
  <si>
    <t>收入总计</t>
  </si>
  <si>
    <t>支出总计</t>
  </si>
  <si>
    <t>2024年驻马店高新区一般公共预算收入表</t>
  </si>
  <si>
    <t>项目</t>
  </si>
  <si>
    <t>上年决算（执行)数</t>
  </si>
  <si>
    <t>预算数</t>
  </si>
  <si>
    <t>预算数为决算（执行）数%</t>
  </si>
  <si>
    <t>一、税收收入</t>
  </si>
  <si>
    <t>增值税(含改征增值税)</t>
  </si>
  <si>
    <t>企业所得税</t>
  </si>
  <si>
    <t>个人所得税</t>
  </si>
  <si>
    <t>资源税</t>
  </si>
  <si>
    <t>城市维护建设税</t>
  </si>
  <si>
    <t>房产税</t>
  </si>
  <si>
    <t>印花税</t>
  </si>
  <si>
    <t>城镇土地使用税</t>
  </si>
  <si>
    <t>土地增值税</t>
  </si>
  <si>
    <t>车船税</t>
  </si>
  <si>
    <t>耕地占用税</t>
  </si>
  <si>
    <t>契税</t>
  </si>
  <si>
    <t>环境保护税</t>
  </si>
  <si>
    <t>其他税收</t>
  </si>
  <si>
    <t>二、非税收入</t>
  </si>
  <si>
    <t>专项收入</t>
  </si>
  <si>
    <t>行政性收费收入</t>
  </si>
  <si>
    <t>罚没收入</t>
  </si>
  <si>
    <t>国有资产有偿使用收入</t>
  </si>
  <si>
    <t>政府住房基金收入</t>
  </si>
  <si>
    <t>其他收入</t>
  </si>
  <si>
    <t xml:space="preserve"> </t>
  </si>
  <si>
    <t>收入合计</t>
  </si>
  <si>
    <t>2024年驻马店高新区一般公共预算支出预算表</t>
  </si>
  <si>
    <t>项   目</t>
  </si>
  <si>
    <t>2023年预算安排</t>
  </si>
  <si>
    <t>2024年预算安排</t>
  </si>
  <si>
    <t>比上年预算增减额</t>
  </si>
  <si>
    <t>比上年预算增减%</t>
  </si>
  <si>
    <t>一般公共服务支出</t>
  </si>
  <si>
    <t>国防支出</t>
  </si>
  <si>
    <t>公共安全支出</t>
  </si>
  <si>
    <t>教育支出</t>
  </si>
  <si>
    <t>科学技术支出</t>
  </si>
  <si>
    <t>文化旅游体育与传媒支出</t>
  </si>
  <si>
    <t>社会保障和就业支出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</si>
  <si>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</si>
  <si>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</si>
  <si>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</si>
  <si>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</si>
  <si>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</si>
  <si>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</si>
  <si>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</si>
  <si>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</si>
  <si>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</si>
  <si>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</si>
  <si>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</si>
  <si>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</si>
  <si>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</si>
  <si>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国债还本付息支出</t>
  </si>
  <si>
    <t>其他支出</t>
  </si>
  <si>
    <t>2023年市本级一般公共预算支出预算明细表</t>
  </si>
  <si>
    <t>项    目</t>
  </si>
  <si>
    <t>合 计</t>
  </si>
  <si>
    <t>基本支出</t>
  </si>
  <si>
    <t>项目支出</t>
  </si>
  <si>
    <t>合计</t>
  </si>
  <si>
    <t xml:space="preserve">  一般公共服务</t>
  </si>
  <si>
    <t xml:space="preserve">    人大事务</t>
  </si>
  <si>
    <t xml:space="preserve">      行政运行</t>
  </si>
  <si>
    <t xml:space="preserve">      一般行政管理事务</t>
  </si>
  <si>
    <t xml:space="preserve">      机关服务</t>
  </si>
  <si>
    <t xml:space="preserve">      人大会议</t>
  </si>
  <si>
    <t xml:space="preserve">      人大立法</t>
  </si>
  <si>
    <t xml:space="preserve">      人大监督</t>
  </si>
  <si>
    <t xml:space="preserve">      代表工作</t>
  </si>
  <si>
    <t xml:space="preserve">      事业运行</t>
  </si>
  <si>
    <t xml:space="preserve">    政协事务</t>
  </si>
  <si>
    <t xml:space="preserve">      政协会议</t>
  </si>
  <si>
    <t xml:space="preserve">      委员视察</t>
  </si>
  <si>
    <t xml:space="preserve">      其他政协事务支出</t>
  </si>
  <si>
    <t xml:space="preserve">    政府办公厅(室)及相关机构事务</t>
  </si>
  <si>
    <t xml:space="preserve">      其他政府办公厅（室）及相关机构事务支出</t>
  </si>
  <si>
    <t xml:space="preserve">    发展与改革事务</t>
  </si>
  <si>
    <t xml:space="preserve">      物价管理</t>
  </si>
  <si>
    <t xml:space="preserve">      其他发展与改革事务支出</t>
  </si>
  <si>
    <t xml:space="preserve">    统计信息事务</t>
  </si>
  <si>
    <t xml:space="preserve">      专项普查活动</t>
  </si>
  <si>
    <t xml:space="preserve">      统计抽样调查</t>
  </si>
  <si>
    <t xml:space="preserve">      其他统计信息事务支出</t>
  </si>
  <si>
    <t xml:space="preserve">    财政事务</t>
  </si>
  <si>
    <t xml:space="preserve">      财政委托业务支出</t>
  </si>
  <si>
    <t xml:space="preserve">      其他财政事务支出</t>
  </si>
  <si>
    <t xml:space="preserve">    审计事务</t>
  </si>
  <si>
    <t xml:space="preserve">    纪检监察事务</t>
  </si>
  <si>
    <t xml:space="preserve">    商贸事务</t>
  </si>
  <si>
    <t xml:space="preserve">      其他商贸事务支出</t>
  </si>
  <si>
    <t xml:space="preserve">    档案事务</t>
  </si>
  <si>
    <t xml:space="preserve">      档案馆</t>
  </si>
  <si>
    <t xml:space="preserve">    民主党派及工商联事务</t>
  </si>
  <si>
    <t xml:space="preserve">    群众团体事务</t>
  </si>
  <si>
    <t xml:space="preserve">      工会事务</t>
  </si>
  <si>
    <t xml:space="preserve">    党委办公厅（室）及相关机构事务</t>
  </si>
  <si>
    <t xml:space="preserve">    组织事务</t>
  </si>
  <si>
    <t xml:space="preserve">      公务员事务</t>
  </si>
  <si>
    <t xml:space="preserve">    宣传事务</t>
  </si>
  <si>
    <t xml:space="preserve">    统战事务</t>
  </si>
  <si>
    <t xml:space="preserve">      宗教事务</t>
  </si>
  <si>
    <t xml:space="preserve">    其他共产党事务支出</t>
  </si>
  <si>
    <t xml:space="preserve">      其他共产党事务支出</t>
  </si>
  <si>
    <t xml:space="preserve">    网信事务</t>
  </si>
  <si>
    <t xml:space="preserve">    市场监督管理事务</t>
  </si>
  <si>
    <t xml:space="preserve">      市场主体管理</t>
  </si>
  <si>
    <t xml:space="preserve">      市场秩序执法</t>
  </si>
  <si>
    <t xml:space="preserve">      信息化建设</t>
  </si>
  <si>
    <t xml:space="preserve">      其他市场监督管理事务</t>
  </si>
  <si>
    <t xml:space="preserve">  国防支出</t>
  </si>
  <si>
    <t xml:space="preserve">    国防动员</t>
  </si>
  <si>
    <t xml:space="preserve">      其他国防动员支出</t>
  </si>
  <si>
    <t>？</t>
  </si>
  <si>
    <t xml:space="preserve">  公共安全支出</t>
  </si>
  <si>
    <t xml:space="preserve">    公安</t>
  </si>
  <si>
    <t xml:space="preserve">      特别业务</t>
  </si>
  <si>
    <t xml:space="preserve">      其他公安支出</t>
  </si>
  <si>
    <t xml:space="preserve">    司法</t>
  </si>
  <si>
    <t xml:space="preserve">      基层司法业务</t>
  </si>
  <si>
    <t xml:space="preserve">      普法宣传</t>
  </si>
  <si>
    <t xml:space="preserve">      公共法律服务</t>
  </si>
  <si>
    <t xml:space="preserve">      社区矫正</t>
  </si>
  <si>
    <t xml:space="preserve">    监狱</t>
  </si>
  <si>
    <t xml:space="preserve">      罪犯生活及医疗卫生</t>
  </si>
  <si>
    <t xml:space="preserve">      其他监狱支出</t>
  </si>
  <si>
    <t xml:space="preserve">    强制隔离戒毒</t>
  </si>
  <si>
    <t xml:space="preserve">      强制隔离戒毒人员生活</t>
  </si>
  <si>
    <t xml:space="preserve">      强制隔离戒毒人员教育</t>
  </si>
  <si>
    <t xml:space="preserve">    其他公共安全支出</t>
  </si>
  <si>
    <t xml:space="preserve">      其他公共安全支出</t>
  </si>
  <si>
    <t xml:space="preserve">  教育支出</t>
  </si>
  <si>
    <t xml:space="preserve">    教育管理事务</t>
  </si>
  <si>
    <t xml:space="preserve">      其他教育管理事务支出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</si>
  <si>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</si>
  <si>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</si>
  <si>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</si>
  <si>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</si>
  <si>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</si>
  <si>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高等教育</t>
  </si>
  <si>
    <t xml:space="preserve">      其他普通教育支出</t>
  </si>
  <si>
    <t xml:space="preserve">    职业教育</t>
  </si>
  <si>
    <t xml:space="preserve">      中等职业教育</t>
  </si>
  <si>
    <t xml:space="preserve">      技校教育</t>
  </si>
  <si>
    <t xml:space="preserve">      高等职业教育</t>
  </si>
  <si>
    <t xml:space="preserve">      其他职业教育支出</t>
  </si>
  <si>
    <t xml:space="preserve">    进修及培训</t>
  </si>
  <si>
    <t xml:space="preserve">      干部教育</t>
  </si>
  <si>
    <t xml:space="preserve">    教育费附加安排的支出</t>
  </si>
  <si>
    <t xml:space="preserve">      其他教育费附加安排的支出</t>
  </si>
  <si>
    <t xml:space="preserve">    其他教育支出</t>
  </si>
  <si>
    <t xml:space="preserve">      其他教育支出</t>
  </si>
  <si>
    <t xml:space="preserve">  科学技术支出</t>
  </si>
  <si>
    <t xml:space="preserve">    科学技术管理事务</t>
  </si>
  <si>
    <t xml:space="preserve">    应用研究</t>
  </si>
  <si>
    <t xml:space="preserve">      机构运行</t>
  </si>
  <si>
    <t xml:space="preserve">      社会公益研究</t>
  </si>
  <si>
    <t xml:space="preserve">      其他应用研究支出</t>
  </si>
  <si>
    <t xml:space="preserve">    科技条件与服务</t>
  </si>
  <si>
    <t xml:space="preserve">      科技条件专项</t>
  </si>
  <si>
    <t xml:space="preserve">      其他科技条件与服务支出</t>
  </si>
  <si>
    <t xml:space="preserve">    科学技术普及</t>
  </si>
  <si>
    <t xml:space="preserve">      科普活动</t>
  </si>
  <si>
    <t xml:space="preserve">    其他科学技术支出</t>
  </si>
  <si>
    <t xml:space="preserve">      科技奖励</t>
  </si>
  <si>
    <t xml:space="preserve">      其他科学技术支出</t>
  </si>
  <si>
    <t xml:space="preserve">  文化旅游体育与传媒支出</t>
  </si>
  <si>
    <t xml:space="preserve">    文化和旅游</t>
  </si>
  <si>
    <t xml:space="preserve">      图书馆</t>
  </si>
  <si>
    <t xml:space="preserve">      艺术表演团体</t>
  </si>
  <si>
    <t xml:space="preserve">      群众文化</t>
  </si>
  <si>
    <t xml:space="preserve">      文化创作与保护</t>
  </si>
  <si>
    <t xml:space="preserve">      文化和旅游市场管理</t>
  </si>
  <si>
    <t xml:space="preserve">      旅游宣传</t>
  </si>
  <si>
    <t xml:space="preserve">      文化和旅游管理事务</t>
  </si>
  <si>
    <t xml:space="preserve">      其他文化和旅游支出</t>
  </si>
  <si>
    <t xml:space="preserve">    文物</t>
  </si>
  <si>
    <t xml:space="preserve">      文物保护</t>
  </si>
  <si>
    <t xml:space="preserve">      博物馆</t>
  </si>
  <si>
    <t xml:space="preserve">      其他文物支出</t>
  </si>
  <si>
    <t xml:space="preserve">    体育</t>
  </si>
  <si>
    <t xml:space="preserve">      运动项目管理</t>
  </si>
  <si>
    <t xml:space="preserve">      群众体育</t>
  </si>
  <si>
    <t xml:space="preserve">    新闻出版电影</t>
  </si>
  <si>
    <t xml:space="preserve">      出版发行</t>
  </si>
  <si>
    <t xml:space="preserve">      其他新闻出版电影支出</t>
  </si>
  <si>
    <t xml:space="preserve">    广播电视</t>
  </si>
  <si>
    <t xml:space="preserve">      广播电视事务</t>
  </si>
  <si>
    <t xml:space="preserve">  社会保障和就业支出</t>
  </si>
  <si>
    <t xml:space="preserve">    人力资源和社会保障管理事务</t>
  </si>
  <si>
    <t xml:space="preserve">      劳动保障监察</t>
  </si>
  <si>
    <t xml:space="preserve">      社会保险经办机构</t>
  </si>
  <si>
    <t xml:space="preserve">      公共就业服务和职业技能鉴定机构</t>
  </si>
  <si>
    <t xml:space="preserve">      劳动人事争议调解仲裁</t>
  </si>
  <si>
    <t xml:space="preserve">      其他人力资源和社会保障管理事务支出</t>
  </si>
  <si>
    <t xml:space="preserve">    民政管理事务</t>
  </si>
  <si>
    <t xml:space="preserve">    行政事业单位养老支出</t>
  </si>
  <si>
    <t xml:space="preserve">      行政单位离退休</t>
  </si>
  <si>
    <t xml:space="preserve">      事业单位离退休</t>
  </si>
  <si>
    <t xml:space="preserve">      机关事业单位基本养老保险缴费支出</t>
  </si>
  <si>
    <t xml:space="preserve">      对机关事业单位基本养老保险基金的补助</t>
  </si>
  <si>
    <t xml:space="preserve">      对机关事业单位职业年金的补助</t>
  </si>
  <si>
    <t xml:space="preserve">      其他行政事业单位养老支出</t>
  </si>
  <si>
    <t xml:space="preserve">    就业补助</t>
  </si>
  <si>
    <t xml:space="preserve">      其他就业补助支出</t>
  </si>
  <si>
    <t xml:space="preserve">    抚恤</t>
  </si>
  <si>
    <t xml:space="preserve">      死亡抚恤</t>
  </si>
  <si>
    <t xml:space="preserve">      义务兵优待</t>
  </si>
  <si>
    <t xml:space="preserve">      其他优抚支出</t>
  </si>
  <si>
    <t xml:space="preserve">    退役安置</t>
  </si>
  <si>
    <t xml:space="preserve">      军队移交政府离退休干部管理机构</t>
  </si>
  <si>
    <t xml:space="preserve">      其他退役安置支出</t>
  </si>
  <si>
    <t xml:space="preserve">    社会福利</t>
  </si>
  <si>
    <t xml:space="preserve">      儿童福利</t>
  </si>
  <si>
    <t xml:space="preserve">      老年福利</t>
  </si>
  <si>
    <t xml:space="preserve">      殡葬</t>
  </si>
  <si>
    <t xml:space="preserve">      社会福利事业单位</t>
  </si>
  <si>
    <t xml:space="preserve">      其他社会福利支出</t>
  </si>
  <si>
    <t xml:space="preserve">    残疾人事业</t>
  </si>
  <si>
    <t xml:space="preserve">      残疾人康复</t>
  </si>
  <si>
    <t xml:space="preserve">      残疾人就业</t>
  </si>
  <si>
    <t xml:space="preserve">      残疾人生活和护理补贴</t>
  </si>
  <si>
    <t xml:space="preserve">      其他残疾人事业支出</t>
  </si>
  <si>
    <t xml:space="preserve">    红十字事业</t>
  </si>
  <si>
    <t xml:space="preserve">      其他红十字事业支出</t>
  </si>
  <si>
    <t xml:space="preserve">    最低生活保障</t>
  </si>
  <si>
    <t xml:space="preserve">      城市最低生活保障金支出</t>
  </si>
  <si>
    <t xml:space="preserve">    临时救助</t>
  </si>
  <si>
    <t xml:space="preserve">      流浪乞讨人员救助支出</t>
  </si>
  <si>
    <t xml:space="preserve">    财政对基本养老保险基金的补助</t>
  </si>
  <si>
    <t xml:space="preserve">      财政对企业职工基本养老保险基金的补助</t>
  </si>
  <si>
    <t xml:space="preserve">      财政对城乡居民基本养老保险基金的补助</t>
  </si>
  <si>
    <t xml:space="preserve">    退役军人管理事务</t>
  </si>
  <si>
    <t xml:space="preserve">      军供保障</t>
  </si>
  <si>
    <t xml:space="preserve">      其他退役军人事务管理支出</t>
  </si>
  <si>
    <t xml:space="preserve">    其他社会保障和就业支出</t>
  </si>
  <si>
    <t xml:space="preserve">      其他社会保障和就业支出</t>
  </si>
  <si>
    <t xml:space="preserve">  卫生健康支出</t>
  </si>
  <si>
    <t xml:space="preserve">    卫生健康管理事务</t>
  </si>
  <si>
    <t xml:space="preserve">    公立医院</t>
  </si>
  <si>
    <t xml:space="preserve">      综合医院</t>
  </si>
  <si>
    <t xml:space="preserve">      精神病医院</t>
  </si>
  <si>
    <t xml:space="preserve">      其他公立医院支出</t>
  </si>
  <si>
    <t xml:space="preserve">    基层医疗卫生机构</t>
  </si>
  <si>
    <t xml:space="preserve">      其他基层医疗卫生机构支出</t>
  </si>
  <si>
    <t xml:space="preserve">    公共卫生</t>
  </si>
  <si>
    <t xml:space="preserve">      疾病预防控制机构</t>
  </si>
  <si>
    <t xml:space="preserve">      卫生监督机构</t>
  </si>
  <si>
    <t xml:space="preserve">      妇幼保健机构</t>
  </si>
  <si>
    <t xml:space="preserve">      应急救治机构</t>
  </si>
  <si>
    <t xml:space="preserve">      采供血机构</t>
  </si>
  <si>
    <t xml:space="preserve">      基本公共卫生服务</t>
  </si>
  <si>
    <t xml:space="preserve">      重大公共卫生服务</t>
  </si>
  <si>
    <t xml:space="preserve">      其他公共卫生支出</t>
  </si>
  <si>
    <t xml:space="preserve">    中医药</t>
  </si>
  <si>
    <t xml:space="preserve">      中医（民族医）药专项</t>
  </si>
  <si>
    <t xml:space="preserve">    计划生育事务</t>
  </si>
  <si>
    <t xml:space="preserve">      计划生育服务</t>
  </si>
  <si>
    <t xml:space="preserve">      其他计划生育事务支出</t>
  </si>
  <si>
    <t xml:space="preserve">    行政事业单位医疗</t>
  </si>
  <si>
    <t xml:space="preserve">      行政单位医疗</t>
  </si>
  <si>
    <t xml:space="preserve">      事业单位医疗</t>
  </si>
  <si>
    <t xml:space="preserve">      公务员医疗补助</t>
  </si>
  <si>
    <t xml:space="preserve">      其他行政事业单位医疗支出</t>
  </si>
  <si>
    <t xml:space="preserve">    财政对基本医疗保险基金的补助</t>
  </si>
  <si>
    <t xml:space="preserve">      财政对城乡居民基本医疗保险基金的补助</t>
  </si>
  <si>
    <t xml:space="preserve">    医疗救助</t>
  </si>
  <si>
    <t xml:space="preserve">      城乡医疗救助</t>
  </si>
  <si>
    <t xml:space="preserve">    优抚对象医疗</t>
  </si>
  <si>
    <t xml:space="preserve">      其他优抚对象医疗支出</t>
  </si>
  <si>
    <t xml:space="preserve">    医疗保障管理事务</t>
  </si>
  <si>
    <t xml:space="preserve">      医疗保障经办事务</t>
  </si>
  <si>
    <t xml:space="preserve">      其他医疗保障管理事务支出</t>
  </si>
  <si>
    <t xml:space="preserve">    其他卫生健康支出</t>
  </si>
  <si>
    <t xml:space="preserve">      其他卫生健康支出</t>
  </si>
  <si>
    <t xml:space="preserve">  节能环保支出</t>
  </si>
  <si>
    <t xml:space="preserve">    环境保护管理事务</t>
  </si>
  <si>
    <t xml:space="preserve">      其他环境保护管理事务支出</t>
  </si>
  <si>
    <t xml:space="preserve">    环境监测与监察</t>
  </si>
  <si>
    <t xml:space="preserve">      其他环境监测与监察支出</t>
  </si>
  <si>
    <t xml:space="preserve">    污染防治</t>
  </si>
  <si>
    <t xml:space="preserve">      辐射</t>
  </si>
  <si>
    <t xml:space="preserve">      其他污染防治支出</t>
  </si>
  <si>
    <t xml:space="preserve">  城乡社区支出</t>
  </si>
  <si>
    <t xml:space="preserve">    城乡社区管理事务</t>
  </si>
  <si>
    <t xml:space="preserve">      城管执法</t>
  </si>
  <si>
    <t xml:space="preserve">      工程建设标准规范编制与监管</t>
  </si>
  <si>
    <t xml:space="preserve">      工程建设管理</t>
  </si>
  <si>
    <t xml:space="preserve">      其他城乡社区管理事务支出</t>
  </si>
  <si>
    <t xml:space="preserve">    城乡社区规划与管理</t>
  </si>
  <si>
    <t xml:space="preserve">    城乡社区公共设施</t>
  </si>
  <si>
    <t xml:space="preserve">      其他城乡社区公共设施支出</t>
  </si>
  <si>
    <t xml:space="preserve">    城乡社区环境卫生</t>
  </si>
  <si>
    <t xml:space="preserve">      城乡社区环境卫生</t>
  </si>
  <si>
    <t xml:space="preserve">  农林水支出</t>
  </si>
  <si>
    <t xml:space="preserve">    农业农村</t>
  </si>
  <si>
    <t xml:space="preserve">      科技转化与推广服务</t>
  </si>
  <si>
    <t xml:space="preserve">      病虫害控制</t>
  </si>
  <si>
    <t xml:space="preserve">      农产品质量安全</t>
  </si>
  <si>
    <t xml:space="preserve">      执法监管</t>
  </si>
  <si>
    <t xml:space="preserve">      统计监测与信息服务</t>
  </si>
  <si>
    <t xml:space="preserve">      行业业务管理</t>
  </si>
  <si>
    <t xml:space="preserve">      防灾救灾</t>
  </si>
  <si>
    <t xml:space="preserve">      农业资源保护修复与利用</t>
  </si>
  <si>
    <t xml:space="preserve">      农田建设</t>
  </si>
  <si>
    <t xml:space="preserve">      其他农业农村支出</t>
  </si>
  <si>
    <t xml:space="preserve">    林业和草原</t>
  </si>
  <si>
    <t xml:space="preserve">      事业机构</t>
  </si>
  <si>
    <t xml:space="preserve">      森林资源培育</t>
  </si>
  <si>
    <t xml:space="preserve">      森林生态效益补偿</t>
  </si>
  <si>
    <t xml:space="preserve">      动植物保护</t>
  </si>
  <si>
    <t xml:space="preserve">      湿地保护</t>
  </si>
  <si>
    <t xml:space="preserve">      林业草原防灾减灾</t>
  </si>
  <si>
    <t xml:space="preserve">      其他林业和草原支出</t>
  </si>
  <si>
    <t xml:space="preserve">    水利</t>
  </si>
  <si>
    <t xml:space="preserve">      水利工程运行与维护</t>
  </si>
  <si>
    <t xml:space="preserve">      水利前期工作</t>
  </si>
  <si>
    <t xml:space="preserve">      水利执法监督</t>
  </si>
  <si>
    <t xml:space="preserve">      水土保持</t>
  </si>
  <si>
    <t xml:space="preserve">      水资源节约管理与保护</t>
  </si>
  <si>
    <t xml:space="preserve">      水质监测</t>
  </si>
  <si>
    <t xml:space="preserve">      防汛</t>
  </si>
  <si>
    <t xml:space="preserve">      水利技术推广</t>
  </si>
  <si>
    <t xml:space="preserve">      大中型水库移民后期扶持专项支出</t>
  </si>
  <si>
    <t xml:space="preserve">      信息管理</t>
  </si>
  <si>
    <t xml:space="preserve">      其他水利支出</t>
  </si>
  <si>
    <t xml:space="preserve">    巩固脱贫攻坚成果衔接乡村振兴</t>
  </si>
  <si>
    <t xml:space="preserve">      其他巩固脱贫攻坚成果衔接乡村振兴支出</t>
  </si>
  <si>
    <t xml:space="preserve">    农村综合改革</t>
  </si>
  <si>
    <t xml:space="preserve">      对村级公益事业建设的补助</t>
  </si>
  <si>
    <t xml:space="preserve">      对村集体经济组织的补助</t>
  </si>
  <si>
    <t xml:space="preserve">    普惠金融发展支出</t>
  </si>
  <si>
    <t xml:space="preserve">      农业保险保费补贴</t>
  </si>
  <si>
    <t xml:space="preserve">      其他普惠金融发展支出</t>
  </si>
  <si>
    <t xml:space="preserve">  交通运输支出</t>
  </si>
  <si>
    <t xml:space="preserve">    公路水路运输</t>
  </si>
  <si>
    <t xml:space="preserve">      公路建设</t>
  </si>
  <si>
    <t xml:space="preserve">      公路运输管理</t>
  </si>
  <si>
    <t xml:space="preserve">      水路运输管理支出</t>
  </si>
  <si>
    <t xml:space="preserve">      其他公路水路运输支出</t>
  </si>
  <si>
    <t xml:space="preserve">    邮政业支出</t>
  </si>
  <si>
    <t xml:space="preserve">      其他邮政业支出</t>
  </si>
  <si>
    <t xml:space="preserve">    其他交通运输支出</t>
  </si>
  <si>
    <t xml:space="preserve">      其他交通运输支出</t>
  </si>
  <si>
    <t xml:space="preserve">  资源勘探工业信息等支出</t>
  </si>
  <si>
    <t xml:space="preserve">    制造业</t>
  </si>
  <si>
    <t xml:space="preserve">      医药制造业</t>
  </si>
  <si>
    <t xml:space="preserve">    工业和信息产业监管</t>
  </si>
  <si>
    <t xml:space="preserve">    支持中小企业发展和管理支出</t>
  </si>
  <si>
    <t xml:space="preserve">      其他支持中小企业发展和管理支出</t>
  </si>
  <si>
    <t xml:space="preserve">  商业服务业等支出</t>
  </si>
  <si>
    <t xml:space="preserve">    商业流通事务</t>
  </si>
  <si>
    <t xml:space="preserve">      其他商业流通事务支出</t>
  </si>
  <si>
    <t xml:space="preserve">    其他商业服务业等支出</t>
  </si>
  <si>
    <t xml:space="preserve">      其他商业服务业等支出</t>
  </si>
  <si>
    <t xml:space="preserve">  金融支出</t>
  </si>
  <si>
    <t xml:space="preserve">    金融部门行政支出</t>
  </si>
  <si>
    <t xml:space="preserve">    金融发展支出</t>
  </si>
  <si>
    <t xml:space="preserve">      其他金融发展支出</t>
  </si>
  <si>
    <t xml:space="preserve">  自然资源海洋气象等支出</t>
  </si>
  <si>
    <t xml:space="preserve">    自然资源事务</t>
  </si>
  <si>
    <t xml:space="preserve">      其他自然资源事务支出</t>
  </si>
  <si>
    <t xml:space="preserve">    气象事务</t>
  </si>
  <si>
    <t xml:space="preserve">      气象事业机构</t>
  </si>
  <si>
    <t xml:space="preserve">      其他气象事务支出</t>
  </si>
  <si>
    <t xml:space="preserve">  住房保障支出</t>
  </si>
  <si>
    <t xml:space="preserve">    保障性安居工程支出</t>
  </si>
  <si>
    <t xml:space="preserve">      棚户区改造</t>
  </si>
  <si>
    <t xml:space="preserve">    住房改革支出</t>
  </si>
  <si>
    <t xml:space="preserve">      住房公积金</t>
  </si>
  <si>
    <t xml:space="preserve">    城乡社区住宅</t>
  </si>
  <si>
    <t xml:space="preserve">      住房公积金管理</t>
  </si>
  <si>
    <t xml:space="preserve">      其他城乡社区住宅支出</t>
  </si>
  <si>
    <t xml:space="preserve">  粮油物资储备支出</t>
  </si>
  <si>
    <t xml:space="preserve">    粮油物资事务</t>
  </si>
  <si>
    <t xml:space="preserve">      专项业务活动</t>
  </si>
  <si>
    <t xml:space="preserve">    粮油储备</t>
  </si>
  <si>
    <t xml:space="preserve">      储备粮油补贴</t>
  </si>
  <si>
    <t xml:space="preserve">    重要商品储备</t>
  </si>
  <si>
    <t xml:space="preserve">      应急物资储备</t>
  </si>
  <si>
    <t xml:space="preserve">  灾害防治及应急管理支出</t>
  </si>
  <si>
    <t xml:space="preserve">    应急管理事务</t>
  </si>
  <si>
    <t xml:space="preserve">      其他应急管理支出</t>
  </si>
  <si>
    <t xml:space="preserve">    地震事务</t>
  </si>
  <si>
    <t xml:space="preserve">  预备费</t>
  </si>
  <si>
    <t xml:space="preserve">  其他支出</t>
  </si>
  <si>
    <t xml:space="preserve">    年初预留</t>
  </si>
  <si>
    <t xml:space="preserve">    其他支出</t>
  </si>
  <si>
    <t xml:space="preserve">  债务付息支出</t>
  </si>
  <si>
    <t xml:space="preserve">    地方政府一般债务付息支出</t>
  </si>
  <si>
    <t xml:space="preserve">      地方政府一般债券付息支出</t>
  </si>
  <si>
    <t>2024年驻马店高新区一般公共预算支出预算明细表</t>
  </si>
  <si>
    <t xml:space="preserve">     其他群团事务支出</t>
  </si>
  <si>
    <t xml:space="preserve">     其它组织事务</t>
  </si>
  <si>
    <t xml:space="preserve">      其他司法支出</t>
  </si>
  <si>
    <t xml:space="preserve">   其他文化旅游体育与传媒支出</t>
  </si>
  <si>
    <t xml:space="preserve">       其他文化旅游体育与传媒支出</t>
  </si>
  <si>
    <t xml:space="preserve">      自然灾害救灾补助</t>
  </si>
  <si>
    <t>2024年驻马店高新区一般公共预算基本支出预算表
(按经济分类)</t>
  </si>
  <si>
    <t>2024年预算数</t>
  </si>
  <si>
    <t>合  计</t>
  </si>
  <si>
    <t>机关工资福利支出</t>
  </si>
  <si>
    <t xml:space="preserve">  工资奖金津补贴</t>
  </si>
  <si>
    <t xml:space="preserve">  社会保障缴费</t>
  </si>
  <si>
    <t xml:space="preserve">  住房公积金</t>
  </si>
  <si>
    <t xml:space="preserve">  其他工资福利支出</t>
  </si>
  <si>
    <t>机关商品和服务支出</t>
  </si>
  <si>
    <t xml:space="preserve">  办公经费</t>
  </si>
  <si>
    <t xml:space="preserve">  会议费</t>
  </si>
  <si>
    <t xml:space="preserve">  培训费</t>
  </si>
  <si>
    <t xml:space="preserve">  专用材料购置费</t>
  </si>
  <si>
    <t xml:space="preserve">  委托业务费</t>
  </si>
  <si>
    <t xml:space="preserve">  公务接待费</t>
  </si>
  <si>
    <t xml:space="preserve">  因公出国（境）费用</t>
  </si>
  <si>
    <t xml:space="preserve">  公务用车运行维护费</t>
  </si>
  <si>
    <t xml:space="preserve">  维修(护)费</t>
  </si>
  <si>
    <t xml:space="preserve">  其他商品和服务支出</t>
  </si>
  <si>
    <t>对事业单位经常性补助</t>
  </si>
  <si>
    <t xml:space="preserve">  工资福利支出 </t>
  </si>
  <si>
    <t xml:space="preserve">  商品和服务支出</t>
  </si>
  <si>
    <t xml:space="preserve">  其他对单位事业补助</t>
  </si>
  <si>
    <t xml:space="preserve">  对事业单位经常性补助</t>
  </si>
  <si>
    <t>对个人和家庭的补助</t>
  </si>
  <si>
    <t xml:space="preserve">  社会福利和救助</t>
  </si>
  <si>
    <t xml:space="preserve">  助学金</t>
  </si>
  <si>
    <t xml:space="preserve">  离退休费</t>
  </si>
  <si>
    <t xml:space="preserve">  其他对个人和家庭的补助</t>
  </si>
  <si>
    <t>备注：部分项目总数与分项加和数略有差异，主要是四舍五入因素所致。</t>
  </si>
  <si>
    <t>2024年驻马店高新区一般公共预算“三公”经费支出预算表</t>
  </si>
  <si>
    <t>项      目</t>
  </si>
  <si>
    <t>2023年“三公”经费预算数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</si>
  <si>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</si>
  <si>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</si>
  <si>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</si>
  <si>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</si>
  <si>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</si>
  <si>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r>
      <t>备注：</t>
    </r>
    <r>
      <rPr>
        <sz val="12"/>
        <rFont val="宋体"/>
        <family val="0"/>
      </rPr>
      <t>1.</t>
    </r>
    <r>
      <rPr>
        <sz val="12"/>
        <rFont val="宋体"/>
        <family val="0"/>
      </rPr>
      <t xml:space="preserve">本表“三公”经费包括基本支出和项目支出安排的“三公”经费，表五中仅为基本支出安排的“三公”经费，两者口径不同。
</t>
    </r>
    <r>
      <rPr>
        <sz val="12"/>
        <rFont val="宋体"/>
        <family val="0"/>
      </rPr>
      <t xml:space="preserve">      2.</t>
    </r>
    <r>
      <rPr>
        <sz val="12"/>
        <rFont val="宋体"/>
        <family val="0"/>
      </rPr>
      <t>按照有关规定，“三公”经费包括因公出国（境）费、公务接待费、公务用车购置及运行费。（</t>
    </r>
    <r>
      <rPr>
        <sz val="12"/>
        <rFont val="宋体"/>
        <family val="0"/>
      </rPr>
      <t>1）</t>
    </r>
    <r>
      <rPr>
        <sz val="12"/>
        <rFont val="宋体"/>
        <family val="0"/>
      </rPr>
      <t>因公出国（境）费指单位工作人员公务出国（境）的住宿费、差旅费、伙食补助费、杂费、培训费等支出。（2）公务接待费指单位按规定开支的各类公务接待（含外宾接待）支出。</t>
    </r>
    <r>
      <rPr>
        <sz val="12"/>
        <rFont val="宋体"/>
        <family val="0"/>
      </rPr>
      <t>（</t>
    </r>
    <r>
      <rPr>
        <sz val="12"/>
        <rFont val="宋体"/>
        <family val="0"/>
      </rPr>
      <t>3</t>
    </r>
    <r>
      <rPr>
        <sz val="12"/>
        <rFont val="宋体"/>
        <family val="0"/>
      </rPr>
      <t>）</t>
    </r>
    <r>
      <rPr>
        <sz val="12"/>
        <rFont val="宋体"/>
        <family val="0"/>
      </rPr>
      <t>公务用车购置及运行费指单位公务用车购置费及租用费、燃料费、维修费、过路过桥费、保险费、安全奖励费用等支出，公务用车指用于履行公务的机动车辆，包括领导干部专车、一般公务用车和执法执勤用车。</t>
    </r>
  </si>
  <si>
    <t>2024年驻马店高新区一般公共预算支出预算总表</t>
  </si>
  <si>
    <t>财力安排安排支出</t>
  </si>
  <si>
    <t>上年结转收入安排支出</t>
  </si>
  <si>
    <t>上级专项转移支付收入安排支出</t>
  </si>
  <si>
    <t>2024年驻马店高新区一般公共预算税收返还和转移支付预算表</t>
  </si>
  <si>
    <t>单位:万元</t>
  </si>
  <si>
    <t>中央、省级对市本级税收返还和转移支付</t>
  </si>
  <si>
    <t>市本级安排对县区转移支付</t>
  </si>
  <si>
    <t>一、税收返还</t>
  </si>
  <si>
    <t xml:space="preserve">  所得税基数返还</t>
  </si>
  <si>
    <t xml:space="preserve">  成品油税费改革税收返还</t>
  </si>
  <si>
    <t xml:space="preserve">  增值税税收返还</t>
  </si>
  <si>
    <t xml:space="preserve">  消费税税收返还</t>
  </si>
  <si>
    <t xml:space="preserve">  增值税“五五”分享税收返还（上解）</t>
  </si>
  <si>
    <t>二、一般性转移支付</t>
  </si>
  <si>
    <t xml:space="preserve">      体制补助收入</t>
  </si>
  <si>
    <t xml:space="preserve">      均衡性转移支付收入</t>
  </si>
  <si>
    <t xml:space="preserve">      县级基本财力保障机制奖补资金收入</t>
  </si>
  <si>
    <t xml:space="preserve">      结算补助收入</t>
  </si>
  <si>
    <t xml:space="preserve">      资源枯竭型城市转移支付补助收入</t>
  </si>
  <si>
    <t xml:space="preserve">      企业事业单位划转补助收入</t>
  </si>
  <si>
    <t xml:space="preserve">      产粮（油）大县奖励资金收入</t>
  </si>
  <si>
    <t xml:space="preserve">      重点生态功能区转移支付收入</t>
  </si>
  <si>
    <t xml:space="preserve">      固定数额补助收入</t>
  </si>
  <si>
    <t xml:space="preserve">      革命老区转移支付收入</t>
  </si>
  <si>
    <t xml:space="preserve">      民族地区转移支付收入</t>
  </si>
  <si>
    <t xml:space="preserve">      边境地区转移支付收入</t>
  </si>
  <si>
    <t xml:space="preserve">      贫困地区转移支付收入</t>
  </si>
  <si>
    <t xml:space="preserve">      一般公共服务共同财政事权转移支付收入</t>
  </si>
  <si>
    <t xml:space="preserve">      外交共同财政事权转移支付收入</t>
  </si>
  <si>
    <t xml:space="preserve">      国防共同财政事权转移支付收入</t>
  </si>
  <si>
    <t xml:space="preserve">      公共安全共同财政事权转移支付收入</t>
  </si>
  <si>
    <t xml:space="preserve">      教育共同财政事权转移支付收入</t>
  </si>
  <si>
    <t xml:space="preserve">      科学技术共同财政事权转移支付收入</t>
  </si>
  <si>
    <t xml:space="preserve">      文化旅游体育与传媒共同财政事权转移支付收入</t>
  </si>
  <si>
    <t xml:space="preserve">      社会保障和就业共同财政事权转移支付收入</t>
  </si>
  <si>
    <t xml:space="preserve">      医疗卫生共同财政事权转移支付收入</t>
  </si>
  <si>
    <t xml:space="preserve">      节能环保共同财政事权转移支付收入</t>
  </si>
  <si>
    <t xml:space="preserve">      城乡社区共同财政事权转移支付收入</t>
  </si>
  <si>
    <t xml:space="preserve">      农林水共同财政事权转移支付收入</t>
  </si>
  <si>
    <t xml:space="preserve">      交通运输共同财政事权转移支付收入</t>
  </si>
  <si>
    <t xml:space="preserve">      资源勘探工业信息等共同财政事权转移支付收入</t>
  </si>
  <si>
    <t xml:space="preserve">      商业服务业等共同财政事权转移支付收入</t>
  </si>
  <si>
    <t xml:space="preserve">      金融共同财政事权转移支付收入</t>
  </si>
  <si>
    <t xml:space="preserve">      自然资源海洋气象等共同财政事权转移支付收入</t>
  </si>
  <si>
    <t xml:space="preserve">      住房保障共同财政事权转移支付收入</t>
  </si>
  <si>
    <t xml:space="preserve">      粮油物资储备共同财政事权转移支付收入</t>
  </si>
  <si>
    <t xml:space="preserve">      灾害防治及应急管理共同财政事权转移支付收入</t>
  </si>
  <si>
    <t xml:space="preserve">      其他共同财政事权转移支付收入</t>
  </si>
  <si>
    <t xml:space="preserve">      增值税留抵退税转移支付收入</t>
  </si>
  <si>
    <t xml:space="preserve">      其他一般性转移支付收入</t>
  </si>
  <si>
    <t>三、专项转移支付</t>
  </si>
  <si>
    <t xml:space="preserve">      一般公共服务</t>
  </si>
  <si>
    <t xml:space="preserve">      外交</t>
  </si>
  <si>
    <t xml:space="preserve">      国防</t>
  </si>
  <si>
    <t xml:space="preserve">      公共安全</t>
  </si>
  <si>
    <t xml:space="preserve">      教育</t>
  </si>
  <si>
    <t xml:space="preserve">      科学技术</t>
  </si>
  <si>
    <t xml:space="preserve">      文化旅游体育与传媒</t>
  </si>
  <si>
    <t xml:space="preserve">      社会保障和就业</t>
  </si>
  <si>
    <t xml:space="preserve">      卫生健康</t>
  </si>
  <si>
    <t xml:space="preserve">      节能环保</t>
  </si>
  <si>
    <t xml:space="preserve">      城乡社区</t>
  </si>
  <si>
    <t xml:space="preserve">      农林水</t>
  </si>
  <si>
    <t xml:space="preserve">      交通运输</t>
  </si>
  <si>
    <t xml:space="preserve">      资源勘探工业信息等</t>
  </si>
  <si>
    <t xml:space="preserve">      商业服务业等</t>
  </si>
  <si>
    <t xml:space="preserve">      金融</t>
  </si>
  <si>
    <t xml:space="preserve">      自然资源海洋气象等</t>
  </si>
  <si>
    <t xml:space="preserve">      住房保障</t>
  </si>
  <si>
    <t xml:space="preserve">      粮油物资储备</t>
  </si>
  <si>
    <t xml:space="preserve">      灾害防治及应急管理</t>
  </si>
  <si>
    <t xml:space="preserve">      其他收入</t>
  </si>
  <si>
    <t>2024年驻马店高新区政府性基金收支预算总表</t>
  </si>
  <si>
    <t>预算科目</t>
  </si>
  <si>
    <t>一、政府性基金预算收入</t>
  </si>
  <si>
    <t>一、政府性基金预算支出</t>
  </si>
  <si>
    <t>二、上级补助收入</t>
  </si>
  <si>
    <t>三、下级上解收入</t>
  </si>
  <si>
    <t>四、调入资金</t>
  </si>
  <si>
    <t>二、调出资金</t>
  </si>
  <si>
    <t>五、上年结转收入</t>
  </si>
  <si>
    <t>2024年驻马店高新区政府性基金收入预算表</t>
  </si>
  <si>
    <t>上年执行数</t>
  </si>
  <si>
    <t>比上年执行数增减额</t>
  </si>
  <si>
    <t>比上年执行数增减%</t>
  </si>
  <si>
    <t>一、国家电影事业发展专项资金收入</t>
  </si>
  <si>
    <t>二、国有土地收益基金收入</t>
  </si>
  <si>
    <t>三、农业土地开发资金收入</t>
  </si>
  <si>
    <t>四、国有土地使用权出让收入</t>
  </si>
  <si>
    <t>五、城市基础设施配套费收入</t>
  </si>
  <si>
    <t>六、污水处理费收入</t>
  </si>
  <si>
    <t>七、其他政府性基金收入</t>
  </si>
  <si>
    <t>2024年驻马店高新区政府性基金支出预算表</t>
  </si>
  <si>
    <t>2023年执行数</t>
  </si>
  <si>
    <t>比上年决算数增减额</t>
  </si>
  <si>
    <t>比上年决算数增减%</t>
  </si>
  <si>
    <t>一、文化体育与传媒支出</t>
  </si>
  <si>
    <t xml:space="preserve">    国家电影事业发展专项资金及对应专项债务收入安排的支出</t>
  </si>
  <si>
    <t>二、社会保障和就业支出</t>
  </si>
  <si>
    <t xml:space="preserve">    大中型水库移民后期扶持基金支出</t>
  </si>
  <si>
    <t xml:space="preserve">    小型水库移民扶助基金及对应专项债务收入安排的支出</t>
  </si>
  <si>
    <t xml:space="preserve">    可再生能源电价附加收入安排的支出</t>
  </si>
  <si>
    <t xml:space="preserve">    废弃电器电子产品处理基金支出</t>
  </si>
  <si>
    <t>三、城乡社区支出</t>
  </si>
  <si>
    <t xml:space="preserve">    国有土地使用权出让收入安排的支出</t>
  </si>
  <si>
    <t xml:space="preserve">    国有土地收益基金安排的支出</t>
  </si>
  <si>
    <t xml:space="preserve">    农业土地开发资金安排的支出</t>
  </si>
  <si>
    <t xml:space="preserve">    城市基础设施配套费安排的支出</t>
  </si>
  <si>
    <t xml:space="preserve">    污水处理费安排的支出</t>
  </si>
  <si>
    <t xml:space="preserve">    土地储备专项债券收入安排的支出</t>
  </si>
  <si>
    <t xml:space="preserve">    棚户区改造专项债券收入安排的支出</t>
  </si>
  <si>
    <t xml:space="preserve">    城市基础设施配套费对应专项债务收入安排的支出</t>
  </si>
  <si>
    <t xml:space="preserve">    污水处理费对应专项债务收入安排的支出</t>
  </si>
  <si>
    <t xml:space="preserve">    国有土地使用权出让收入对应专项债务收入安排的支出</t>
  </si>
  <si>
    <t>四、交通运输支出</t>
  </si>
  <si>
    <t xml:space="preserve">     海南省高等级公路车辆通行附加费及对应专项债务收入安排的支出</t>
  </si>
  <si>
    <t xml:space="preserve">    车辆通行费及对应专项债务收入安排的支出</t>
  </si>
  <si>
    <t xml:space="preserve">    港口建设费及对应债务收入安排的支出</t>
  </si>
  <si>
    <t xml:space="preserve">    铁路建设基金支出</t>
  </si>
  <si>
    <t xml:space="preserve">    船舶油污损害赔偿基金支出</t>
  </si>
  <si>
    <t xml:space="preserve">    民航发展基金支出</t>
  </si>
  <si>
    <t xml:space="preserve">    旅游发展基金支出</t>
  </si>
  <si>
    <t>五、其他支出</t>
  </si>
  <si>
    <t xml:space="preserve">    彩票发行销售机构业务费安排的支出</t>
  </si>
  <si>
    <t xml:space="preserve">    彩票公益金及对应专项债务收入安排的支出</t>
  </si>
  <si>
    <t xml:space="preserve">    其他政府性基金及对应专项债务收入安排的支出</t>
  </si>
  <si>
    <t>六、债务付息支出</t>
  </si>
  <si>
    <t>七、转移性支出</t>
  </si>
  <si>
    <t xml:space="preserve">    调出资金</t>
  </si>
  <si>
    <t xml:space="preserve">    年终结余</t>
  </si>
  <si>
    <t>合    计</t>
  </si>
  <si>
    <t>2024年驻马店高新区政府性基金支出预算明细表</t>
  </si>
  <si>
    <t>一、文化旅游体育与传媒支出</t>
  </si>
  <si>
    <t xml:space="preserve">   国家电影事业发展专项资金安排的支出</t>
  </si>
  <si>
    <t xml:space="preserve">      其他国家电影事业发展专项资金支出</t>
  </si>
  <si>
    <t>二、社保保障和就业支出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</si>
  <si>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</si>
  <si>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</si>
  <si>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</si>
  <si>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  国有土地使用权出让收入及对应专项债务收入安排的支出</t>
  </si>
  <si>
    <t>征地和拆迁补偿支出</t>
  </si>
  <si>
    <t>城市建设支出</t>
  </si>
  <si>
    <t>补助被征地农民支出</t>
  </si>
  <si>
    <t>土地出让业务支出</t>
  </si>
  <si>
    <t>棚户区改造支出</t>
  </si>
  <si>
    <t>其他国有土地使用权出让收入安排的支出</t>
  </si>
  <si>
    <t xml:space="preserve">    国有土地收益基金及对应专项债务收入安排的支出</t>
  </si>
  <si>
    <t xml:space="preserve">      征地和拆迁补偿支出</t>
  </si>
  <si>
    <t xml:space="preserve">      土地开发支出</t>
  </si>
  <si>
    <t xml:space="preserve">      其他国有土地收益基金支出</t>
  </si>
  <si>
    <t xml:space="preserve">      城市公共设施</t>
  </si>
  <si>
    <t xml:space="preserve">      城市环境卫生</t>
  </si>
  <si>
    <t xml:space="preserve">      公有房屋</t>
  </si>
  <si>
    <t xml:space="preserve">      城市防洪</t>
  </si>
  <si>
    <t xml:space="preserve">      其他城市基础设施配套费安排的支出</t>
  </si>
  <si>
    <t xml:space="preserve">    污水处理费收入安排的支出</t>
  </si>
  <si>
    <t xml:space="preserve">      污水处理设施建设和运营</t>
  </si>
  <si>
    <t xml:space="preserve">      代征手续费</t>
  </si>
  <si>
    <t xml:space="preserve">      其他污水处理费安排的支出</t>
  </si>
  <si>
    <t>三、其他支出</t>
  </si>
  <si>
    <t xml:space="preserve">      体育彩票销售机构的业务费支出</t>
  </si>
  <si>
    <t xml:space="preserve">      福利彩票销售机构的业务费支出</t>
  </si>
  <si>
    <t xml:space="preserve">    彩票公益金安排的支出</t>
  </si>
  <si>
    <t xml:space="preserve">      用于社会福利的彩票公益金支出</t>
  </si>
  <si>
    <t xml:space="preserve">      用于体育事业的彩票公益金支出</t>
  </si>
  <si>
    <t>四、债务付息支出</t>
  </si>
  <si>
    <t xml:space="preserve">      国有土地使用权出让金债务付息支出</t>
  </si>
  <si>
    <t>2024年驻马店高新区政府性基金支出预算总表</t>
  </si>
  <si>
    <t>当年预算收入安排支出</t>
  </si>
  <si>
    <t>上级转移支付收入安排支出</t>
  </si>
  <si>
    <t>上年结转安排支出</t>
  </si>
  <si>
    <t>四、其他支出</t>
  </si>
  <si>
    <t>五、债务付息支出</t>
  </si>
  <si>
    <t>合   计</t>
  </si>
  <si>
    <t>2024年驻马店高新区政府性基金转移支付预算表</t>
  </si>
  <si>
    <t>中央、省对区本级转移支付</t>
  </si>
  <si>
    <t>区本级安排转移支付</t>
  </si>
  <si>
    <t>小型水库移民扶助基金安排的支出</t>
  </si>
  <si>
    <t>大中型水库移民后期扶持基金安排的支出</t>
  </si>
  <si>
    <t>大中型水库库区基金安排的支出</t>
  </si>
  <si>
    <t>国有土地使用权出让收入安排的支出</t>
  </si>
  <si>
    <t>港口建设费安排的支出</t>
  </si>
  <si>
    <t>民航发展基金支出</t>
  </si>
  <si>
    <t>车辆通行费安排的支出</t>
  </si>
  <si>
    <t>新型墙体材料专项基金安排的支出</t>
  </si>
  <si>
    <t>彩票公益金安排的支出</t>
  </si>
  <si>
    <t>彩票发行销售机构业务费安排的支出</t>
  </si>
  <si>
    <t>国家电影事业发展专项资金安排的支出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</si>
</sst>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0_ "/>
    <numFmt numFmtId="179" formatCode="0_);[Red]\(0\)"/>
    <numFmt numFmtId="180" formatCode="0.00_ "/>
    <numFmt numFmtId="181" formatCode="* #,##0.00;* \-#,##0.00;* &quot;&quot;??;@"/>
    <numFmt numFmtId="182" formatCode="0.0_ "/>
    <numFmt numFmtId="183" formatCode="0_ ;[Red]\-0\ ;"/>
  </numFmts>
  <fonts count="65">
    <font>
      <sz val="12"/>
      <name val="宋体"/>
      <family val="0"/>
    </font>
    <font>
      <sz val="11"/>
      <name val="宋体"/>
      <family val="0"/>
    </font>
    <font>
      <sz val="18"/>
      <name val="宋体"/>
      <family val="0"/>
    </font>
    <font>
      <sz val="14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4"/>
      <name val="方正小标宋简体"/>
      <family val="0"/>
    </font>
    <font>
      <sz val="12"/>
      <name val="方正小标宋简体"/>
      <family val="0"/>
    </font>
    <font>
      <sz val="11"/>
      <name val="SimSun"/>
      <family val="0"/>
    </font>
    <font>
      <sz val="18"/>
      <name val="黑体"/>
      <family val="3"/>
    </font>
    <font>
      <sz val="11"/>
      <name val="仿宋"/>
      <family val="3"/>
    </font>
    <font>
      <sz val="12"/>
      <name val="仿宋"/>
      <family val="3"/>
    </font>
    <font>
      <sz val="10"/>
      <name val="宋体"/>
      <family val="0"/>
    </font>
    <font>
      <b/>
      <sz val="11"/>
      <color indexed="10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8"/>
      <name val="宋体"/>
      <family val="0"/>
    </font>
    <font>
      <b/>
      <sz val="12"/>
      <color indexed="8"/>
      <name val="宋体"/>
      <family val="0"/>
    </font>
    <font>
      <sz val="14"/>
      <name val="仿宋_GB2312"/>
      <family val="3"/>
    </font>
    <font>
      <sz val="20"/>
      <name val="宋体"/>
      <family val="0"/>
    </font>
    <font>
      <b/>
      <sz val="20"/>
      <name val="宋体"/>
      <family val="0"/>
    </font>
    <font>
      <b/>
      <sz val="12"/>
      <name val="SimSun"/>
      <family val="0"/>
    </font>
    <font>
      <sz val="12"/>
      <name val="SimSun"/>
      <family val="0"/>
    </font>
    <font>
      <b/>
      <sz val="14"/>
      <name val="宋体"/>
      <family val="0"/>
    </font>
    <font>
      <sz val="14"/>
      <name val="SimSun"/>
      <family val="0"/>
    </font>
    <font>
      <sz val="12"/>
      <name val="黑体"/>
      <family val="3"/>
    </font>
    <font>
      <sz val="12"/>
      <color indexed="10"/>
      <name val="宋体"/>
      <family val="0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0"/>
      <name val="Arial"/>
      <family val="2"/>
    </font>
    <font>
      <sz val="9"/>
      <name val="宋体"/>
      <family val="0"/>
    </font>
    <font>
      <sz val="10"/>
      <name val="Helv"/>
      <family val="2"/>
    </font>
    <font>
      <b/>
      <sz val="11"/>
      <color rgb="FFFF0000"/>
      <name val="宋体"/>
      <family val="0"/>
    </font>
    <font>
      <sz val="11"/>
      <color rgb="FFFF0000"/>
      <name val="宋体"/>
      <family val="0"/>
    </font>
    <font>
      <sz val="12"/>
      <name val="Calibri Light"/>
      <family val="0"/>
    </font>
    <font>
      <sz val="11"/>
      <name val="Calibri"/>
      <family val="0"/>
    </font>
    <font>
      <b/>
      <sz val="18"/>
      <name val="Calibri"/>
      <family val="0"/>
    </font>
    <font>
      <sz val="12"/>
      <name val="Calibri"/>
      <family val="0"/>
    </font>
    <font>
      <b/>
      <sz val="12"/>
      <name val="Calibri"/>
      <family val="0"/>
    </font>
    <font>
      <sz val="11"/>
      <color theme="1"/>
      <name val="Calibri"/>
      <family val="0"/>
    </font>
    <font>
      <sz val="11"/>
      <color rgb="FFFF0000"/>
      <name val="Calibri"/>
      <family val="0"/>
    </font>
    <font>
      <b/>
      <sz val="11"/>
      <name val="Calibri"/>
      <family val="0"/>
    </font>
    <font>
      <sz val="14"/>
      <name val="Calibri"/>
      <family val="0"/>
    </font>
    <font>
      <sz val="18"/>
      <name val="Calibri"/>
      <family val="0"/>
    </font>
    <font>
      <b/>
      <sz val="11"/>
      <color rgb="FF000000"/>
      <name val="Times New Roman"/>
      <family val="1"/>
    </font>
    <font>
      <b/>
      <sz val="12"/>
      <color rgb="FF00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B2B16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>
        <color indexed="63"/>
      </top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9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6" fillId="2" borderId="1" applyNumberFormat="0" applyFont="0" applyAlignment="0" applyProtection="0"/>
    <xf numFmtId="0" fontId="1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4" applyNumberFormat="0" applyAlignment="0" applyProtection="0"/>
    <xf numFmtId="0" fontId="39" fillId="4" borderId="5" applyNumberFormat="0" applyAlignment="0" applyProtection="0"/>
    <xf numFmtId="0" fontId="40" fillId="4" borderId="4" applyNumberFormat="0" applyAlignment="0" applyProtection="0"/>
    <xf numFmtId="0" fontId="41" fillId="5" borderId="6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5" borderId="0" applyNumberFormat="0" applyBorder="0" applyAlignment="0" applyProtection="0"/>
    <xf numFmtId="0" fontId="16" fillId="4" borderId="0" applyNumberFormat="0" applyBorder="0" applyAlignment="0" applyProtection="0"/>
    <xf numFmtId="0" fontId="16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16" fillId="2" borderId="0" applyNumberFormat="0" applyBorder="0" applyAlignment="0" applyProtection="0"/>
    <xf numFmtId="0" fontId="16" fillId="8" borderId="0" applyNumberFormat="0" applyBorder="0" applyAlignment="0" applyProtection="0"/>
    <xf numFmtId="0" fontId="47" fillId="3" borderId="0" applyNumberFormat="0" applyBorder="0" applyAlignment="0" applyProtection="0"/>
    <xf numFmtId="0" fontId="47" fillId="16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16" fillId="6" borderId="0" applyNumberFormat="0" applyBorder="0" applyAlignment="0" applyProtection="0"/>
    <xf numFmtId="0" fontId="16" fillId="14" borderId="0" applyNumberFormat="0" applyBorder="0" applyAlignment="0" applyProtection="0"/>
    <xf numFmtId="0" fontId="47" fillId="14" borderId="0" applyNumberFormat="0" applyBorder="0" applyAlignment="0" applyProtection="0"/>
    <xf numFmtId="9" fontId="48" fillId="0" borderId="0" applyFont="0" applyFill="0" applyBorder="0" applyAlignment="0" applyProtection="0"/>
    <xf numFmtId="0" fontId="0" fillId="0" borderId="0">
      <alignment/>
      <protection/>
    </xf>
    <xf numFmtId="0" fontId="49" fillId="0" borderId="0">
      <alignment vertical="center"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0" borderId="0">
      <alignment vertical="center"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>
      <alignment vertical="center"/>
      <protection/>
    </xf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9" fillId="0" borderId="0">
      <alignment/>
      <protection/>
    </xf>
    <xf numFmtId="0" fontId="0" fillId="0" borderId="0">
      <alignment vertical="center"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</cellStyleXfs>
  <cellXfs count="293">
    <xf numFmtId="0" fontId="0" fillId="0" borderId="0" xfId="0" applyAlignment="1">
      <alignment vertical="center"/>
    </xf>
    <xf numFmtId="0" fontId="0" fillId="0" borderId="0" xfId="78" applyFont="1" applyFill="1">
      <alignment vertical="center"/>
      <protection/>
    </xf>
    <xf numFmtId="0" fontId="0" fillId="0" borderId="0" xfId="78" applyFont="1" applyFill="1">
      <alignment vertical="center"/>
      <protection/>
    </xf>
    <xf numFmtId="0" fontId="2" fillId="0" borderId="0" xfId="78" applyFont="1" applyFill="1" applyAlignment="1">
      <alignment horizontal="center" vertical="center"/>
      <protection/>
    </xf>
    <xf numFmtId="0" fontId="3" fillId="0" borderId="0" xfId="78" applyFont="1" applyFill="1">
      <alignment vertical="center"/>
      <protection/>
    </xf>
    <xf numFmtId="0" fontId="0" fillId="0" borderId="9" xfId="78" applyFont="1" applyFill="1" applyBorder="1" applyAlignment="1">
      <alignment vertical="center"/>
      <protection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77" applyFont="1" applyBorder="1" applyAlignment="1">
      <alignment horizontal="center" vertical="center"/>
      <protection/>
    </xf>
    <xf numFmtId="0" fontId="0" fillId="0" borderId="12" xfId="77" applyFont="1" applyBorder="1" applyAlignment="1">
      <alignment horizontal="center" vertical="center" wrapText="1"/>
      <protection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176" fontId="0" fillId="0" borderId="12" xfId="72" applyNumberFormat="1" applyFont="1" applyFill="1" applyBorder="1" applyAlignment="1" applyProtection="1">
      <alignment horizontal="right" vertical="center"/>
      <protection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4" fillId="0" borderId="0" xfId="72" applyFont="1" applyFill="1" applyAlignment="1">
      <alignment horizontal="center" vertical="center"/>
      <protection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3" fontId="1" fillId="0" borderId="13" xfId="0" applyNumberFormat="1" applyFont="1" applyFill="1" applyBorder="1" applyAlignment="1" applyProtection="1">
      <alignment vertical="center"/>
      <protection/>
    </xf>
    <xf numFmtId="0" fontId="0" fillId="0" borderId="12" xfId="0" applyFill="1" applyBorder="1" applyAlignment="1">
      <alignment horizontal="right" vertical="center"/>
    </xf>
    <xf numFmtId="0" fontId="0" fillId="0" borderId="12" xfId="0" applyFont="1" applyFill="1" applyBorder="1" applyAlignment="1">
      <alignment horizontal="right" vertical="center"/>
    </xf>
    <xf numFmtId="3" fontId="1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center" vertical="center"/>
    </xf>
    <xf numFmtId="0" fontId="2" fillId="0" borderId="0" xfId="72" applyFont="1" applyFill="1">
      <alignment vertical="center"/>
      <protection/>
    </xf>
    <xf numFmtId="0" fontId="0" fillId="0" borderId="0" xfId="72" applyFont="1" applyFill="1">
      <alignment vertical="center"/>
      <protection/>
    </xf>
    <xf numFmtId="0" fontId="0" fillId="0" borderId="0" xfId="72" applyFont="1" applyFill="1" applyAlignment="1">
      <alignment horizontal="center" vertical="center"/>
      <protection/>
    </xf>
    <xf numFmtId="0" fontId="5" fillId="0" borderId="0" xfId="78" applyFont="1" applyFill="1">
      <alignment vertical="center"/>
      <protection/>
    </xf>
    <xf numFmtId="0" fontId="0" fillId="0" borderId="0" xfId="78" applyFont="1" applyFill="1" applyAlignment="1">
      <alignment horizontal="center" vertical="center"/>
      <protection/>
    </xf>
    <xf numFmtId="0" fontId="2" fillId="0" borderId="0" xfId="72" applyFont="1" applyFill="1" applyAlignment="1">
      <alignment horizontal="center" vertical="center"/>
      <protection/>
    </xf>
    <xf numFmtId="0" fontId="7" fillId="0" borderId="0" xfId="72" applyFont="1" applyFill="1" applyAlignment="1">
      <alignment horizontal="center" vertical="center"/>
      <protection/>
    </xf>
    <xf numFmtId="0" fontId="8" fillId="0" borderId="0" xfId="72" applyFont="1" applyFill="1" applyAlignment="1">
      <alignment horizontal="center" vertical="center"/>
      <protection/>
    </xf>
    <xf numFmtId="0" fontId="5" fillId="0" borderId="10" xfId="72" applyFont="1" applyFill="1" applyBorder="1" applyAlignment="1">
      <alignment horizontal="center" vertical="center"/>
      <protection/>
    </xf>
    <xf numFmtId="0" fontId="0" fillId="0" borderId="12" xfId="72" applyFont="1" applyFill="1" applyBorder="1" applyAlignment="1">
      <alignment horizontal="center" vertical="center"/>
      <protection/>
    </xf>
    <xf numFmtId="3" fontId="1" fillId="0" borderId="12" xfId="0" applyNumberFormat="1" applyFont="1" applyFill="1" applyBorder="1" applyAlignment="1" applyProtection="1">
      <alignment vertical="center"/>
      <protection/>
    </xf>
    <xf numFmtId="176" fontId="0" fillId="0" borderId="12" xfId="72" applyNumberFormat="1" applyFont="1" applyFill="1" applyBorder="1" applyAlignment="1">
      <alignment horizontal="center" vertical="center"/>
      <protection/>
    </xf>
    <xf numFmtId="3" fontId="1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12" xfId="72" applyFont="1" applyFill="1" applyBorder="1" applyAlignment="1">
      <alignment horizontal="center" vertical="center"/>
      <protection/>
    </xf>
    <xf numFmtId="0" fontId="1" fillId="0" borderId="12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left" vertical="center" wrapText="1" indent="2"/>
    </xf>
    <xf numFmtId="0" fontId="6" fillId="0" borderId="12" xfId="0" applyFont="1" applyFill="1" applyBorder="1" applyAlignment="1">
      <alignment horizontal="center" vertical="center"/>
    </xf>
    <xf numFmtId="176" fontId="0" fillId="0" borderId="12" xfId="72" applyNumberFormat="1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6" fillId="0" borderId="12" xfId="0" applyFont="1" applyFill="1" applyBorder="1" applyAlignment="1">
      <alignment horizontal="center" vertical="center" wrapText="1"/>
    </xf>
    <xf numFmtId="1" fontId="6" fillId="0" borderId="12" xfId="0" applyNumberFormat="1" applyFont="1" applyFill="1" applyBorder="1" applyAlignment="1">
      <alignment vertical="center"/>
    </xf>
    <xf numFmtId="1" fontId="1" fillId="0" borderId="12" xfId="0" applyNumberFormat="1" applyFont="1" applyFill="1" applyBorder="1" applyAlignment="1">
      <alignment vertical="center"/>
    </xf>
    <xf numFmtId="0" fontId="1" fillId="0" borderId="12" xfId="0" applyFont="1" applyFill="1" applyBorder="1" applyAlignment="1">
      <alignment horizontal="right" vertical="center"/>
    </xf>
    <xf numFmtId="0" fontId="1" fillId="0" borderId="12" xfId="0" applyFont="1" applyFill="1" applyBorder="1" applyAlignment="1">
      <alignment vertical="center"/>
    </xf>
    <xf numFmtId="1" fontId="11" fillId="0" borderId="12" xfId="0" applyNumberFormat="1" applyFont="1" applyFill="1" applyBorder="1" applyAlignment="1">
      <alignment vertical="center"/>
    </xf>
    <xf numFmtId="0" fontId="11" fillId="0" borderId="12" xfId="0" applyFont="1" applyFill="1" applyBorder="1" applyAlignment="1">
      <alignment horizontal="right" vertical="center"/>
    </xf>
    <xf numFmtId="0" fontId="11" fillId="0" borderId="12" xfId="0" applyFont="1" applyFill="1" applyBorder="1" applyAlignment="1">
      <alignment vertical="center"/>
    </xf>
    <xf numFmtId="0" fontId="12" fillId="0" borderId="12" xfId="0" applyFont="1" applyFill="1" applyBorder="1" applyAlignment="1">
      <alignment vertical="center"/>
    </xf>
    <xf numFmtId="0" fontId="13" fillId="0" borderId="12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1" fontId="51" fillId="0" borderId="0" xfId="0" applyNumberFormat="1" applyFont="1" applyFill="1" applyBorder="1" applyAlignment="1">
      <alignment vertical="center"/>
    </xf>
    <xf numFmtId="0" fontId="52" fillId="0" borderId="0" xfId="0" applyFont="1" applyFill="1" applyBorder="1" applyAlignment="1">
      <alignment horizontal="right" vertical="center"/>
    </xf>
    <xf numFmtId="0" fontId="5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vertical="center"/>
    </xf>
    <xf numFmtId="0" fontId="51" fillId="0" borderId="0" xfId="0" applyFont="1" applyFill="1" applyBorder="1" applyAlignment="1">
      <alignment vertical="center"/>
    </xf>
    <xf numFmtId="1" fontId="52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1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vertical="center"/>
    </xf>
    <xf numFmtId="3" fontId="16" fillId="0" borderId="12" xfId="0" applyNumberFormat="1" applyFont="1" applyFill="1" applyBorder="1" applyAlignment="1" applyProtection="1">
      <alignment vertical="center"/>
      <protection/>
    </xf>
    <xf numFmtId="0" fontId="6" fillId="0" borderId="12" xfId="0" applyFont="1" applyFill="1" applyBorder="1" applyAlignment="1">
      <alignment horizontal="right" vertical="center"/>
    </xf>
    <xf numFmtId="0" fontId="17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18" fillId="0" borderId="0" xfId="0" applyNumberFormat="1" applyFont="1" applyFill="1" applyAlignment="1" applyProtection="1">
      <alignment horizontal="center" vertical="center"/>
      <protection/>
    </xf>
    <xf numFmtId="0" fontId="18" fillId="0" borderId="0" xfId="0" applyFont="1" applyAlignment="1">
      <alignment vertical="center"/>
    </xf>
    <xf numFmtId="0" fontId="17" fillId="0" borderId="0" xfId="0" applyNumberFormat="1" applyFont="1" applyFill="1" applyBorder="1" applyAlignment="1" applyProtection="1">
      <alignment horizontal="right" vertical="center"/>
      <protection/>
    </xf>
    <xf numFmtId="0" fontId="17" fillId="0" borderId="0" xfId="0" applyFont="1" applyAlignment="1">
      <alignment horizontal="center" vertical="center"/>
    </xf>
    <xf numFmtId="0" fontId="19" fillId="0" borderId="12" xfId="0" applyNumberFormat="1" applyFont="1" applyFill="1" applyBorder="1" applyAlignment="1" applyProtection="1">
      <alignment horizontal="center" vertical="center"/>
      <protection/>
    </xf>
    <xf numFmtId="0" fontId="17" fillId="0" borderId="12" xfId="0" applyNumberFormat="1" applyFont="1" applyFill="1" applyBorder="1" applyAlignment="1" applyProtection="1">
      <alignment vertical="center"/>
      <protection/>
    </xf>
    <xf numFmtId="3" fontId="17" fillId="0" borderId="12" xfId="0" applyNumberFormat="1" applyFont="1" applyFill="1" applyBorder="1" applyAlignment="1" applyProtection="1">
      <alignment horizontal="right" vertical="center"/>
      <protection/>
    </xf>
    <xf numFmtId="177" fontId="17" fillId="0" borderId="12" xfId="0" applyNumberFormat="1" applyFont="1" applyFill="1" applyBorder="1" applyAlignment="1">
      <alignment vertical="center"/>
    </xf>
    <xf numFmtId="0" fontId="17" fillId="0" borderId="12" xfId="0" applyNumberFormat="1" applyFont="1" applyFill="1" applyBorder="1" applyAlignment="1" applyProtection="1">
      <alignment vertical="center" wrapText="1"/>
      <protection/>
    </xf>
    <xf numFmtId="177" fontId="0" fillId="0" borderId="12" xfId="0" applyNumberFormat="1" applyFont="1" applyFill="1" applyBorder="1" applyAlignment="1">
      <alignment vertical="center"/>
    </xf>
    <xf numFmtId="3" fontId="19" fillId="0" borderId="12" xfId="0" applyNumberFormat="1" applyFont="1" applyFill="1" applyBorder="1" applyAlignment="1" applyProtection="1">
      <alignment horizontal="right" vertical="center"/>
      <protection/>
    </xf>
    <xf numFmtId="3" fontId="17" fillId="0" borderId="0" xfId="0" applyNumberFormat="1" applyFont="1" applyAlignment="1">
      <alignment vertical="center"/>
    </xf>
    <xf numFmtId="0" fontId="5" fillId="0" borderId="0" xfId="88" applyFont="1" applyFill="1" applyAlignment="1">
      <alignment vertical="center"/>
      <protection/>
    </xf>
    <xf numFmtId="0" fontId="0" fillId="0" borderId="0" xfId="88" applyFont="1" applyFill="1" applyAlignment="1">
      <alignment vertical="center" wrapText="1"/>
      <protection/>
    </xf>
    <xf numFmtId="178" fontId="53" fillId="0" borderId="0" xfId="88" applyNumberFormat="1" applyFont="1" applyFill="1" applyAlignment="1">
      <alignment vertical="center" wrapText="1"/>
      <protection/>
    </xf>
    <xf numFmtId="0" fontId="0" fillId="0" borderId="0" xfId="88" applyFont="1" applyFill="1" applyAlignment="1">
      <alignment vertical="center"/>
      <protection/>
    </xf>
    <xf numFmtId="0" fontId="5" fillId="0" borderId="0" xfId="88" applyFont="1" applyFill="1" applyAlignment="1">
      <alignment vertical="center" wrapText="1"/>
      <protection/>
    </xf>
    <xf numFmtId="0" fontId="4" fillId="0" borderId="0" xfId="88" applyFont="1" applyFill="1" applyAlignment="1">
      <alignment horizontal="center" vertical="center"/>
      <protection/>
    </xf>
    <xf numFmtId="178" fontId="53" fillId="0" borderId="0" xfId="88" applyNumberFormat="1" applyFont="1" applyFill="1" applyAlignment="1">
      <alignment horizontal="center" vertical="center"/>
      <protection/>
    </xf>
    <xf numFmtId="0" fontId="1" fillId="0" borderId="9" xfId="88" applyFont="1" applyFill="1" applyBorder="1" applyAlignment="1">
      <alignment horizontal="right" vertical="center"/>
      <protection/>
    </xf>
    <xf numFmtId="0" fontId="5" fillId="0" borderId="12" xfId="88" applyFont="1" applyFill="1" applyBorder="1" applyAlignment="1">
      <alignment horizontal="center" vertical="center" wrapText="1"/>
      <protection/>
    </xf>
    <xf numFmtId="178" fontId="53" fillId="0" borderId="12" xfId="88" applyNumberFormat="1" applyFont="1" applyFill="1" applyBorder="1" applyAlignment="1">
      <alignment horizontal="center" vertical="center" wrapText="1"/>
      <protection/>
    </xf>
    <xf numFmtId="178" fontId="5" fillId="0" borderId="12" xfId="64" applyNumberFormat="1" applyFont="1" applyFill="1" applyBorder="1" applyAlignment="1">
      <alignment horizontal="center" vertical="center" wrapText="1"/>
      <protection/>
    </xf>
    <xf numFmtId="178" fontId="53" fillId="0" borderId="15" xfId="88" applyNumberFormat="1" applyFont="1" applyFill="1" applyBorder="1" applyAlignment="1">
      <alignment horizontal="right" vertical="center" wrapText="1"/>
      <protection/>
    </xf>
    <xf numFmtId="177" fontId="5" fillId="0" borderId="15" xfId="88" applyNumberFormat="1" applyFont="1" applyFill="1" applyBorder="1" applyAlignment="1">
      <alignment horizontal="center" vertical="center" wrapText="1"/>
      <protection/>
    </xf>
    <xf numFmtId="178" fontId="5" fillId="0" borderId="12" xfId="64" applyNumberFormat="1" applyFont="1" applyFill="1" applyBorder="1" applyAlignment="1">
      <alignment horizontal="left" vertical="center" wrapText="1"/>
      <protection/>
    </xf>
    <xf numFmtId="178" fontId="53" fillId="0" borderId="12" xfId="88" applyNumberFormat="1" applyFont="1" applyFill="1" applyBorder="1" applyAlignment="1">
      <alignment horizontal="right" vertical="center" wrapText="1"/>
      <protection/>
    </xf>
    <xf numFmtId="177" fontId="5" fillId="0" borderId="12" xfId="88" applyNumberFormat="1" applyFont="1" applyFill="1" applyBorder="1" applyAlignment="1">
      <alignment horizontal="right" vertical="center"/>
      <protection/>
    </xf>
    <xf numFmtId="178" fontId="0" fillId="0" borderId="12" xfId="64" applyNumberFormat="1" applyFont="1" applyFill="1" applyBorder="1" applyAlignment="1">
      <alignment horizontal="left" vertical="center" wrapText="1"/>
      <protection/>
    </xf>
    <xf numFmtId="178" fontId="53" fillId="0" borderId="12" xfId="0" applyNumberFormat="1" applyFont="1" applyFill="1" applyBorder="1" applyAlignment="1" applyProtection="1">
      <alignment horizontal="right" vertical="center"/>
      <protection/>
    </xf>
    <xf numFmtId="178" fontId="0" fillId="0" borderId="12" xfId="64" applyNumberFormat="1" applyFont="1" applyFill="1" applyBorder="1" applyAlignment="1">
      <alignment vertical="center" wrapText="1"/>
      <protection/>
    </xf>
    <xf numFmtId="3" fontId="0" fillId="0" borderId="0" xfId="88" applyNumberFormat="1" applyFont="1" applyFill="1" applyAlignment="1">
      <alignment vertical="center"/>
      <protection/>
    </xf>
    <xf numFmtId="1" fontId="54" fillId="0" borderId="12" xfId="0" applyNumberFormat="1" applyFont="1" applyFill="1" applyBorder="1" applyAlignment="1" applyProtection="1">
      <alignment vertical="center"/>
      <protection locked="0"/>
    </xf>
    <xf numFmtId="178" fontId="53" fillId="0" borderId="12" xfId="0" applyNumberFormat="1" applyFont="1" applyFill="1" applyBorder="1" applyAlignment="1" applyProtection="1">
      <alignment horizontal="right" vertical="center"/>
      <protection locked="0"/>
    </xf>
    <xf numFmtId="0" fontId="1" fillId="0" borderId="12" xfId="0" applyFont="1" applyFill="1" applyBorder="1" applyAlignment="1" applyProtection="1">
      <alignment vertical="center"/>
      <protection locked="0"/>
    </xf>
    <xf numFmtId="0" fontId="54" fillId="0" borderId="12" xfId="0" applyNumberFormat="1" applyFont="1" applyFill="1" applyBorder="1" applyAlignment="1" applyProtection="1">
      <alignment vertical="center"/>
      <protection locked="0"/>
    </xf>
    <xf numFmtId="3" fontId="54" fillId="0" borderId="12" xfId="0" applyNumberFormat="1" applyFont="1" applyFill="1" applyBorder="1" applyAlignment="1" applyProtection="1">
      <alignment vertical="center"/>
      <protection locked="0"/>
    </xf>
    <xf numFmtId="0" fontId="54" fillId="0" borderId="12" xfId="0" applyFont="1" applyFill="1" applyBorder="1" applyAlignment="1" applyProtection="1">
      <alignment vertical="center" wrapText="1"/>
      <protection locked="0"/>
    </xf>
    <xf numFmtId="178" fontId="53" fillId="0" borderId="12" xfId="88" applyNumberFormat="1" applyFont="1" applyFill="1" applyBorder="1" applyAlignment="1">
      <alignment vertical="center" wrapText="1"/>
      <protection/>
    </xf>
    <xf numFmtId="49" fontId="5" fillId="0" borderId="12" xfId="65" applyNumberFormat="1" applyFont="1" applyFill="1" applyBorder="1" applyAlignment="1">
      <alignment vertical="center"/>
      <protection/>
    </xf>
    <xf numFmtId="177" fontId="5" fillId="0" borderId="12" xfId="88" applyNumberFormat="1" applyFont="1" applyFill="1" applyBorder="1" applyAlignment="1">
      <alignment vertical="center" wrapText="1"/>
      <protection/>
    </xf>
    <xf numFmtId="177" fontId="0" fillId="0" borderId="12" xfId="88" applyNumberFormat="1" applyFont="1" applyFill="1" applyBorder="1" applyAlignment="1">
      <alignment vertical="center"/>
      <protection/>
    </xf>
    <xf numFmtId="177" fontId="5" fillId="0" borderId="12" xfId="88" applyNumberFormat="1" applyFont="1" applyFill="1" applyBorder="1" applyAlignment="1">
      <alignment vertical="center"/>
      <protection/>
    </xf>
    <xf numFmtId="0" fontId="54" fillId="0" borderId="12" xfId="0" applyFont="1" applyFill="1" applyBorder="1" applyAlignment="1" applyProtection="1">
      <alignment vertical="center"/>
      <protection locked="0"/>
    </xf>
    <xf numFmtId="0" fontId="0" fillId="0" borderId="11" xfId="88" applyFont="1" applyFill="1" applyBorder="1" applyAlignment="1">
      <alignment horizontal="left" vertical="center" wrapText="1"/>
      <protection/>
    </xf>
    <xf numFmtId="0" fontId="0" fillId="0" borderId="0" xfId="0" applyAlignment="1">
      <alignment vertical="center" wrapText="1"/>
    </xf>
    <xf numFmtId="0" fontId="20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55" fillId="0" borderId="0" xfId="0" applyFont="1" applyAlignment="1">
      <alignment horizontal="center" vertical="center" wrapText="1"/>
    </xf>
    <xf numFmtId="0" fontId="54" fillId="0" borderId="0" xfId="0" applyFont="1" applyFill="1" applyAlignment="1">
      <alignment vertical="center"/>
    </xf>
    <xf numFmtId="0" fontId="54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7" fillId="0" borderId="13" xfId="0" applyFont="1" applyBorder="1" applyAlignment="1">
      <alignment horizontal="center" vertical="center" wrapText="1"/>
    </xf>
    <xf numFmtId="0" fontId="57" fillId="0" borderId="12" xfId="0" applyFont="1" applyFill="1" applyBorder="1" applyAlignment="1">
      <alignment horizontal="center" vertical="center"/>
    </xf>
    <xf numFmtId="0" fontId="57" fillId="0" borderId="12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178" fontId="54" fillId="0" borderId="12" xfId="0" applyNumberFormat="1" applyFont="1" applyBorder="1" applyAlignment="1">
      <alignment horizontal="center" vertical="center" wrapText="1"/>
    </xf>
    <xf numFmtId="178" fontId="56" fillId="0" borderId="12" xfId="0" applyNumberFormat="1" applyFont="1" applyBorder="1" applyAlignment="1">
      <alignment horizontal="center" vertical="center" wrapText="1"/>
    </xf>
    <xf numFmtId="178" fontId="56" fillId="0" borderId="12" xfId="0" applyNumberFormat="1" applyFont="1" applyFill="1" applyBorder="1" applyAlignment="1">
      <alignment horizontal="center" vertical="center"/>
    </xf>
    <xf numFmtId="178" fontId="54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 wrapText="1"/>
    </xf>
    <xf numFmtId="178" fontId="54" fillId="0" borderId="12" xfId="0" applyNumberFormat="1" applyFont="1" applyBorder="1" applyAlignment="1">
      <alignment horizontal="center" vertical="center"/>
    </xf>
    <xf numFmtId="0" fontId="56" fillId="0" borderId="12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178" fontId="56" fillId="0" borderId="12" xfId="0" applyNumberFormat="1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9" fontId="0" fillId="0" borderId="0" xfId="0" applyNumberFormat="1" applyAlignment="1">
      <alignment vertical="center"/>
    </xf>
    <xf numFmtId="0" fontId="22" fillId="0" borderId="0" xfId="0" applyFont="1" applyAlignment="1">
      <alignment horizontal="center" vertical="center"/>
    </xf>
    <xf numFmtId="0" fontId="13" fillId="0" borderId="0" xfId="0" applyFont="1" applyFill="1" applyAlignment="1">
      <alignment vertical="center"/>
    </xf>
    <xf numFmtId="179" fontId="13" fillId="0" borderId="0" xfId="0" applyNumberFormat="1" applyFont="1" applyAlignment="1">
      <alignment horizontal="right" vertical="center"/>
    </xf>
    <xf numFmtId="0" fontId="5" fillId="0" borderId="12" xfId="0" applyFont="1" applyBorder="1" applyAlignment="1">
      <alignment horizontal="center" vertical="center"/>
    </xf>
    <xf numFmtId="179" fontId="5" fillId="0" borderId="12" xfId="0" applyNumberFormat="1" applyFont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/>
    </xf>
    <xf numFmtId="178" fontId="58" fillId="0" borderId="12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180" fontId="0" fillId="0" borderId="0" xfId="0" applyNumberFormat="1" applyFont="1" applyFill="1" applyBorder="1" applyAlignment="1">
      <alignment horizontal="left" vertical="center" wrapText="1"/>
    </xf>
    <xf numFmtId="179" fontId="0" fillId="0" borderId="0" xfId="0" applyNumberFormat="1" applyFont="1" applyAlignment="1">
      <alignment vertical="center"/>
    </xf>
    <xf numFmtId="0" fontId="0" fillId="0" borderId="0" xfId="67" applyFont="1" applyFill="1" applyAlignment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0" xfId="67" applyFont="1" applyFill="1" applyAlignment="1">
      <alignment vertical="center"/>
      <protection/>
    </xf>
    <xf numFmtId="178" fontId="0" fillId="0" borderId="0" xfId="67" applyNumberFormat="1" applyFont="1" applyFill="1" applyAlignment="1">
      <alignment horizontal="right" vertical="center"/>
      <protection/>
    </xf>
    <xf numFmtId="181" fontId="0" fillId="0" borderId="0" xfId="69" applyNumberFormat="1" applyFont="1" applyFill="1" applyAlignment="1" applyProtection="1">
      <alignment vertical="center" wrapText="1"/>
      <protection/>
    </xf>
    <xf numFmtId="178" fontId="0" fillId="0" borderId="0" xfId="69" applyNumberFormat="1" applyFont="1" applyFill="1" applyAlignment="1" applyProtection="1">
      <alignment horizontal="right" vertical="center" wrapText="1"/>
      <protection/>
    </xf>
    <xf numFmtId="0" fontId="4" fillId="0" borderId="0" xfId="67" applyNumberFormat="1" applyFont="1" applyFill="1" applyAlignment="1" applyProtection="1">
      <alignment horizontal="center" vertical="center" wrapText="1"/>
      <protection/>
    </xf>
    <xf numFmtId="178" fontId="4" fillId="0" borderId="0" xfId="67" applyNumberFormat="1" applyFont="1" applyFill="1" applyAlignment="1" applyProtection="1">
      <alignment horizontal="center" vertical="center"/>
      <protection/>
    </xf>
    <xf numFmtId="0" fontId="5" fillId="0" borderId="0" xfId="67" applyNumberFormat="1" applyFont="1" applyFill="1" applyAlignment="1" applyProtection="1">
      <alignment vertical="center"/>
      <protection/>
    </xf>
    <xf numFmtId="178" fontId="5" fillId="0" borderId="0" xfId="67" applyNumberFormat="1" applyFont="1" applyFill="1" applyAlignment="1" applyProtection="1">
      <alignment horizontal="right" vertical="center"/>
      <protection/>
    </xf>
    <xf numFmtId="0" fontId="5" fillId="0" borderId="12" xfId="67" applyNumberFormat="1" applyFont="1" applyFill="1" applyBorder="1" applyAlignment="1" applyProtection="1">
      <alignment horizontal="center" vertical="center" wrapText="1"/>
      <protection/>
    </xf>
    <xf numFmtId="178" fontId="5" fillId="0" borderId="12" xfId="85" applyNumberFormat="1" applyFont="1" applyFill="1" applyBorder="1" applyAlignment="1">
      <alignment horizontal="center" vertical="center" wrapText="1"/>
      <protection/>
    </xf>
    <xf numFmtId="0" fontId="23" fillId="0" borderId="14" xfId="0" applyFont="1" applyFill="1" applyBorder="1" applyAlignment="1">
      <alignment horizontal="center" vertical="center" wrapText="1"/>
    </xf>
    <xf numFmtId="178" fontId="23" fillId="0" borderId="14" xfId="0" applyNumberFormat="1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vertical="center" wrapText="1"/>
    </xf>
    <xf numFmtId="0" fontId="24" fillId="0" borderId="14" xfId="0" applyFont="1" applyFill="1" applyBorder="1" applyAlignment="1">
      <alignment vertical="center" wrapText="1"/>
    </xf>
    <xf numFmtId="178" fontId="23" fillId="0" borderId="14" xfId="0" applyNumberFormat="1" applyFont="1" applyFill="1" applyBorder="1" applyAlignment="1">
      <alignment horizontal="center" vertical="center" wrapText="1"/>
    </xf>
    <xf numFmtId="179" fontId="0" fillId="0" borderId="0" xfId="87" applyNumberFormat="1" applyFont="1" applyFill="1" applyBorder="1" applyAlignment="1">
      <alignment horizontal="left" vertical="center" wrapText="1"/>
      <protection/>
    </xf>
    <xf numFmtId="178" fontId="0" fillId="0" borderId="0" xfId="87" applyNumberFormat="1" applyFont="1" applyFill="1" applyBorder="1" applyAlignment="1">
      <alignment horizontal="left" vertical="center" wrapText="1"/>
      <protection/>
    </xf>
    <xf numFmtId="178" fontId="0" fillId="0" borderId="0" xfId="0" applyNumberFormat="1" applyFont="1" applyFill="1" applyAlignment="1">
      <alignment horizontal="right" vertical="center"/>
    </xf>
    <xf numFmtId="178" fontId="1" fillId="0" borderId="0" xfId="0" applyNumberFormat="1" applyFont="1" applyFill="1" applyAlignment="1">
      <alignment horizontal="right" vertical="center"/>
    </xf>
    <xf numFmtId="178" fontId="1" fillId="0" borderId="0" xfId="0" applyNumberFormat="1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178" fontId="6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178" fontId="1" fillId="0" borderId="0" xfId="0" applyNumberFormat="1" applyFont="1" applyFill="1" applyAlignment="1">
      <alignment horizontal="right" vertical="center"/>
    </xf>
    <xf numFmtId="0" fontId="25" fillId="0" borderId="10" xfId="0" applyFont="1" applyFill="1" applyBorder="1" applyAlignment="1">
      <alignment horizontal="center" vertical="center" wrapText="1"/>
    </xf>
    <xf numFmtId="178" fontId="6" fillId="0" borderId="10" xfId="0" applyNumberFormat="1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178" fontId="9" fillId="0" borderId="14" xfId="0" applyNumberFormat="1" applyFont="1" applyFill="1" applyBorder="1" applyAlignment="1">
      <alignment horizontal="right" vertical="center" wrapText="1"/>
    </xf>
    <xf numFmtId="0" fontId="54" fillId="0" borderId="16" xfId="0" applyFont="1" applyFill="1" applyBorder="1" applyAlignment="1">
      <alignment vertical="center"/>
    </xf>
    <xf numFmtId="178" fontId="54" fillId="0" borderId="12" xfId="0" applyNumberFormat="1" applyFont="1" applyFill="1" applyBorder="1" applyAlignment="1">
      <alignment vertical="center"/>
    </xf>
    <xf numFmtId="178" fontId="54" fillId="0" borderId="16" xfId="0" applyNumberFormat="1" applyFont="1" applyFill="1" applyBorder="1" applyAlignment="1" applyProtection="1">
      <alignment horizontal="left" vertical="center"/>
      <protection locked="0"/>
    </xf>
    <xf numFmtId="182" fontId="54" fillId="0" borderId="16" xfId="0" applyNumberFormat="1" applyFont="1" applyFill="1" applyBorder="1" applyAlignment="1" applyProtection="1">
      <alignment horizontal="left" vertical="center"/>
      <protection locked="0"/>
    </xf>
    <xf numFmtId="178" fontId="9" fillId="0" borderId="14" xfId="0" applyNumberFormat="1" applyFont="1" applyFill="1" applyBorder="1" applyAlignment="1">
      <alignment horizontal="right" vertical="center" wrapText="1"/>
    </xf>
    <xf numFmtId="178" fontId="54" fillId="0" borderId="17" xfId="0" applyNumberFormat="1" applyFont="1" applyFill="1" applyBorder="1" applyAlignment="1" applyProtection="1">
      <alignment horizontal="left" vertical="center"/>
      <protection locked="0"/>
    </xf>
    <xf numFmtId="0" fontId="54" fillId="0" borderId="17" xfId="0" applyFont="1" applyFill="1" applyBorder="1" applyAlignment="1">
      <alignment vertical="center"/>
    </xf>
    <xf numFmtId="178" fontId="9" fillId="0" borderId="18" xfId="0" applyNumberFormat="1" applyFont="1" applyFill="1" applyBorder="1" applyAlignment="1">
      <alignment horizontal="right" vertical="center" wrapText="1"/>
    </xf>
    <xf numFmtId="178" fontId="9" fillId="0" borderId="18" xfId="0" applyNumberFormat="1" applyFont="1" applyFill="1" applyBorder="1" applyAlignment="1">
      <alignment horizontal="right" vertical="center" wrapText="1"/>
    </xf>
    <xf numFmtId="178" fontId="54" fillId="0" borderId="12" xfId="0" applyNumberFormat="1" applyFont="1" applyFill="1" applyBorder="1" applyAlignment="1" applyProtection="1">
      <alignment vertical="center"/>
      <protection locked="0"/>
    </xf>
    <xf numFmtId="182" fontId="54" fillId="0" borderId="19" xfId="0" applyNumberFormat="1" applyFont="1" applyFill="1" applyBorder="1" applyAlignment="1" applyProtection="1">
      <alignment horizontal="left" vertical="center"/>
      <protection locked="0"/>
    </xf>
    <xf numFmtId="182" fontId="54" fillId="0" borderId="17" xfId="0" applyNumberFormat="1" applyFont="1" applyFill="1" applyBorder="1" applyAlignment="1" applyProtection="1">
      <alignment horizontal="left" vertical="center"/>
      <protection locked="0"/>
    </xf>
    <xf numFmtId="0" fontId="54" fillId="0" borderId="16" xfId="0" applyFont="1" applyFill="1" applyBorder="1" applyAlignment="1">
      <alignment horizontal="left" vertical="center"/>
    </xf>
    <xf numFmtId="178" fontId="59" fillId="0" borderId="12" xfId="0" applyNumberFormat="1" applyFont="1" applyFill="1" applyBorder="1" applyAlignment="1">
      <alignment vertical="center"/>
    </xf>
    <xf numFmtId="0" fontId="54" fillId="0" borderId="20" xfId="0" applyFont="1" applyFill="1" applyBorder="1" applyAlignment="1">
      <alignment vertical="center"/>
    </xf>
    <xf numFmtId="0" fontId="59" fillId="0" borderId="20" xfId="0" applyFont="1" applyFill="1" applyBorder="1" applyAlignment="1">
      <alignment vertical="center"/>
    </xf>
    <xf numFmtId="0" fontId="54" fillId="0" borderId="21" xfId="0" applyFont="1" applyFill="1" applyBorder="1" applyAlignment="1">
      <alignment vertical="center"/>
    </xf>
    <xf numFmtId="178" fontId="54" fillId="0" borderId="22" xfId="0" applyNumberFormat="1" applyFont="1" applyFill="1" applyBorder="1" applyAlignment="1">
      <alignment vertical="center"/>
    </xf>
    <xf numFmtId="178" fontId="9" fillId="0" borderId="23" xfId="0" applyNumberFormat="1" applyFont="1" applyFill="1" applyBorder="1" applyAlignment="1">
      <alignment horizontal="right" vertical="center" wrapText="1"/>
    </xf>
    <xf numFmtId="0" fontId="54" fillId="0" borderId="12" xfId="0" applyFont="1" applyFill="1" applyBorder="1" applyAlignment="1">
      <alignment vertical="center"/>
    </xf>
    <xf numFmtId="0" fontId="59" fillId="0" borderId="16" xfId="0" applyFont="1" applyFill="1" applyBorder="1" applyAlignment="1">
      <alignment vertical="center"/>
    </xf>
    <xf numFmtId="0" fontId="1" fillId="0" borderId="0" xfId="0" applyNumberFormat="1" applyFont="1" applyAlignment="1">
      <alignment horizontal="right" vertical="center"/>
    </xf>
    <xf numFmtId="0" fontId="1" fillId="0" borderId="0" xfId="0" applyNumberFormat="1" applyFont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0" xfId="0" applyNumberFormat="1" applyFont="1" applyAlignment="1">
      <alignment horizontal="right" vertical="center"/>
    </xf>
    <xf numFmtId="0" fontId="25" fillId="0" borderId="10" xfId="0" applyFont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9" fillId="0" borderId="14" xfId="0" applyNumberFormat="1" applyFont="1" applyBorder="1" applyAlignment="1">
      <alignment horizontal="right" vertical="center" wrapText="1"/>
    </xf>
    <xf numFmtId="0" fontId="54" fillId="19" borderId="16" xfId="0" applyFont="1" applyFill="1" applyBorder="1" applyAlignment="1">
      <alignment vertical="center"/>
    </xf>
    <xf numFmtId="177" fontId="54" fillId="19" borderId="12" xfId="0" applyNumberFormat="1" applyFont="1" applyFill="1" applyBorder="1" applyAlignment="1">
      <alignment vertical="center"/>
    </xf>
    <xf numFmtId="0" fontId="9" fillId="20" borderId="14" xfId="0" applyNumberFormat="1" applyFont="1" applyFill="1" applyBorder="1" applyAlignment="1">
      <alignment horizontal="right" vertical="center" wrapText="1"/>
    </xf>
    <xf numFmtId="178" fontId="54" fillId="21" borderId="16" xfId="0" applyNumberFormat="1" applyFont="1" applyFill="1" applyBorder="1" applyAlignment="1" applyProtection="1">
      <alignment horizontal="left" vertical="center"/>
      <protection locked="0"/>
    </xf>
    <xf numFmtId="177" fontId="54" fillId="21" borderId="12" xfId="0" applyNumberFormat="1" applyFont="1" applyFill="1" applyBorder="1" applyAlignment="1">
      <alignment vertical="center"/>
    </xf>
    <xf numFmtId="178" fontId="54" fillId="22" borderId="16" xfId="0" applyNumberFormat="1" applyFont="1" applyFill="1" applyBorder="1" applyAlignment="1" applyProtection="1">
      <alignment horizontal="left" vertical="center"/>
      <protection locked="0"/>
    </xf>
    <xf numFmtId="177" fontId="54" fillId="22" borderId="12" xfId="0" applyNumberFormat="1" applyFont="1" applyFill="1" applyBorder="1" applyAlignment="1">
      <alignment vertical="center"/>
    </xf>
    <xf numFmtId="182" fontId="54" fillId="22" borderId="16" xfId="0" applyNumberFormat="1" applyFont="1" applyFill="1" applyBorder="1" applyAlignment="1" applyProtection="1">
      <alignment horizontal="left" vertical="center"/>
      <protection locked="0"/>
    </xf>
    <xf numFmtId="0" fontId="54" fillId="22" borderId="16" xfId="0" applyFont="1" applyFill="1" applyBorder="1" applyAlignment="1">
      <alignment vertical="center"/>
    </xf>
    <xf numFmtId="182" fontId="54" fillId="21" borderId="16" xfId="0" applyNumberFormat="1" applyFont="1" applyFill="1" applyBorder="1" applyAlignment="1" applyProtection="1">
      <alignment horizontal="left" vertical="center"/>
      <protection locked="0"/>
    </xf>
    <xf numFmtId="178" fontId="54" fillId="21" borderId="17" xfId="0" applyNumberFormat="1" applyFont="1" applyFill="1" applyBorder="1" applyAlignment="1" applyProtection="1">
      <alignment horizontal="left" vertical="center"/>
      <protection locked="0"/>
    </xf>
    <xf numFmtId="0" fontId="54" fillId="21" borderId="17" xfId="0" applyFont="1" applyFill="1" applyBorder="1" applyAlignment="1">
      <alignment vertical="center"/>
    </xf>
    <xf numFmtId="0" fontId="54" fillId="21" borderId="16" xfId="0" applyFont="1" applyFill="1" applyBorder="1" applyAlignment="1">
      <alignment vertical="center"/>
    </xf>
    <xf numFmtId="178" fontId="54" fillId="22" borderId="17" xfId="0" applyNumberFormat="1" applyFont="1" applyFill="1" applyBorder="1" applyAlignment="1" applyProtection="1">
      <alignment horizontal="left" vertical="center"/>
      <protection locked="0"/>
    </xf>
    <xf numFmtId="177" fontId="60" fillId="22" borderId="12" xfId="0" applyNumberFormat="1" applyFont="1" applyFill="1" applyBorder="1" applyAlignment="1">
      <alignment vertical="center"/>
    </xf>
    <xf numFmtId="177" fontId="54" fillId="21" borderId="12" xfId="0" applyNumberFormat="1" applyFont="1" applyFill="1" applyBorder="1" applyAlignment="1" applyProtection="1">
      <alignment vertical="center"/>
      <protection locked="0"/>
    </xf>
    <xf numFmtId="177" fontId="54" fillId="22" borderId="12" xfId="0" applyNumberFormat="1" applyFont="1" applyFill="1" applyBorder="1" applyAlignment="1" applyProtection="1">
      <alignment vertical="center"/>
      <protection locked="0"/>
    </xf>
    <xf numFmtId="182" fontId="54" fillId="22" borderId="17" xfId="0" applyNumberFormat="1" applyFont="1" applyFill="1" applyBorder="1" applyAlignment="1" applyProtection="1">
      <alignment horizontal="left" vertical="center"/>
      <protection locked="0"/>
    </xf>
    <xf numFmtId="177" fontId="59" fillId="22" borderId="12" xfId="0" applyNumberFormat="1" applyFont="1" applyFill="1" applyBorder="1" applyAlignment="1">
      <alignment vertical="center"/>
    </xf>
    <xf numFmtId="0" fontId="54" fillId="21" borderId="16" xfId="0" applyFont="1" applyFill="1" applyBorder="1" applyAlignment="1">
      <alignment horizontal="left" vertical="center"/>
    </xf>
    <xf numFmtId="0" fontId="54" fillId="21" borderId="20" xfId="0" applyFont="1" applyFill="1" applyBorder="1" applyAlignment="1">
      <alignment vertical="center"/>
    </xf>
    <xf numFmtId="0" fontId="54" fillId="22" borderId="20" xfId="0" applyFont="1" applyFill="1" applyBorder="1" applyAlignment="1">
      <alignment vertical="center"/>
    </xf>
    <xf numFmtId="0" fontId="54" fillId="19" borderId="20" xfId="0" applyFont="1" applyFill="1" applyBorder="1" applyAlignment="1">
      <alignment vertical="center"/>
    </xf>
    <xf numFmtId="0" fontId="54" fillId="23" borderId="20" xfId="0" applyFont="1" applyFill="1" applyBorder="1" applyAlignment="1">
      <alignment vertical="center"/>
    </xf>
    <xf numFmtId="177" fontId="54" fillId="23" borderId="12" xfId="0" applyNumberFormat="1" applyFont="1" applyFill="1" applyBorder="1" applyAlignment="1">
      <alignment vertical="center"/>
    </xf>
    <xf numFmtId="0" fontId="54" fillId="20" borderId="20" xfId="0" applyFont="1" applyFill="1" applyBorder="1" applyAlignment="1">
      <alignment vertical="center"/>
    </xf>
    <xf numFmtId="177" fontId="54" fillId="20" borderId="12" xfId="0" applyNumberFormat="1" applyFont="1" applyFill="1" applyBorder="1" applyAlignment="1">
      <alignment vertical="center"/>
    </xf>
    <xf numFmtId="0" fontId="54" fillId="23" borderId="16" xfId="0" applyFont="1" applyFill="1" applyBorder="1" applyAlignment="1">
      <alignment vertical="center"/>
    </xf>
    <xf numFmtId="0" fontId="56" fillId="0" borderId="0" xfId="0" applyFont="1" applyAlignment="1">
      <alignment vertical="center" wrapText="1"/>
    </xf>
    <xf numFmtId="0" fontId="61" fillId="0" borderId="0" xfId="0" applyFont="1" applyAlignment="1">
      <alignment vertical="center" wrapText="1"/>
    </xf>
    <xf numFmtId="0" fontId="61" fillId="0" borderId="0" xfId="0" applyFont="1" applyFill="1" applyAlignment="1">
      <alignment vertical="center" wrapText="1"/>
    </xf>
    <xf numFmtId="0" fontId="56" fillId="0" borderId="0" xfId="0" applyFont="1" applyAlignment="1">
      <alignment horizontal="center" vertical="center"/>
    </xf>
    <xf numFmtId="0" fontId="56" fillId="0" borderId="0" xfId="0" applyFont="1" applyAlignment="1">
      <alignment vertical="center"/>
    </xf>
    <xf numFmtId="0" fontId="56" fillId="0" borderId="0" xfId="0" applyFont="1" applyFill="1" applyAlignment="1">
      <alignment horizontal="center" vertical="center"/>
    </xf>
    <xf numFmtId="0" fontId="62" fillId="0" borderId="0" xfId="0" applyFont="1" applyFill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 vertical="center"/>
    </xf>
    <xf numFmtId="0" fontId="57" fillId="0" borderId="12" xfId="0" applyFont="1" applyBorder="1" applyAlignment="1">
      <alignment horizontal="center" vertical="center" wrapText="1"/>
    </xf>
    <xf numFmtId="0" fontId="54" fillId="0" borderId="0" xfId="0" applyFont="1" applyAlignment="1">
      <alignment vertical="center" wrapText="1"/>
    </xf>
    <xf numFmtId="0" fontId="54" fillId="0" borderId="12" xfId="0" applyFont="1" applyFill="1" applyBorder="1" applyAlignment="1">
      <alignment horizontal="center" vertical="center" wrapText="1"/>
    </xf>
    <xf numFmtId="178" fontId="54" fillId="0" borderId="12" xfId="0" applyNumberFormat="1" applyFont="1" applyFill="1" applyBorder="1" applyAlignment="1">
      <alignment vertical="center"/>
    </xf>
    <xf numFmtId="178" fontId="54" fillId="0" borderId="12" xfId="0" applyNumberFormat="1" applyFont="1" applyFill="1" applyBorder="1" applyAlignment="1">
      <alignment horizontal="right" vertical="center" wrapText="1"/>
    </xf>
    <xf numFmtId="0" fontId="54" fillId="0" borderId="12" xfId="0" applyFont="1" applyBorder="1" applyAlignment="1">
      <alignment vertical="center" wrapText="1"/>
    </xf>
    <xf numFmtId="178" fontId="54" fillId="0" borderId="12" xfId="0" applyNumberFormat="1" applyFont="1" applyBorder="1" applyAlignment="1">
      <alignment vertical="center" wrapText="1"/>
    </xf>
    <xf numFmtId="0" fontId="54" fillId="0" borderId="12" xfId="0" applyFont="1" applyFill="1" applyBorder="1" applyAlignment="1">
      <alignment vertical="center" wrapText="1"/>
    </xf>
    <xf numFmtId="178" fontId="54" fillId="0" borderId="12" xfId="0" applyNumberFormat="1" applyFont="1" applyFill="1" applyBorder="1" applyAlignment="1">
      <alignment vertical="center" wrapText="1"/>
    </xf>
    <xf numFmtId="0" fontId="54" fillId="0" borderId="0" xfId="0" applyFont="1" applyFill="1" applyAlignment="1">
      <alignment vertical="center" wrapText="1"/>
    </xf>
    <xf numFmtId="178" fontId="54" fillId="0" borderId="12" xfId="0" applyNumberFormat="1" applyFont="1" applyBorder="1" applyAlignment="1">
      <alignment vertical="center"/>
    </xf>
    <xf numFmtId="0" fontId="27" fillId="0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0" fillId="0" borderId="0" xfId="0" applyFill="1" applyAlignment="1">
      <alignment horizontal="right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/>
    </xf>
    <xf numFmtId="183" fontId="63" fillId="22" borderId="12" xfId="73" applyNumberFormat="1" applyFont="1" applyFill="1" applyBorder="1" applyAlignment="1" applyProtection="1">
      <alignment vertical="center" shrinkToFit="1"/>
      <protection locked="0"/>
    </xf>
    <xf numFmtId="0" fontId="64" fillId="0" borderId="1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indent="1"/>
    </xf>
    <xf numFmtId="183" fontId="30" fillId="22" borderId="12" xfId="73" applyNumberFormat="1" applyFont="1" applyFill="1" applyBorder="1" applyAlignment="1" applyProtection="1">
      <alignment vertical="center" shrinkToFit="1"/>
      <protection locked="0"/>
    </xf>
    <xf numFmtId="0" fontId="0" fillId="0" borderId="0" xfId="0" applyFont="1" applyFill="1" applyAlignment="1">
      <alignment horizontal="center" vertical="center"/>
    </xf>
    <xf numFmtId="0" fontId="1" fillId="0" borderId="12" xfId="0" applyFont="1" applyFill="1" applyBorder="1" applyAlignment="1">
      <alignment horizontal="left" vertical="center" wrapText="1" indent="1"/>
    </xf>
    <xf numFmtId="0" fontId="64" fillId="0" borderId="12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 indent="1"/>
    </xf>
    <xf numFmtId="0" fontId="1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28" fillId="0" borderId="12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left" vertical="center" wrapText="1"/>
    </xf>
    <xf numFmtId="0" fontId="0" fillId="0" borderId="0" xfId="89" applyFont="1" applyFill="1">
      <alignment/>
      <protection/>
    </xf>
    <xf numFmtId="0" fontId="22" fillId="0" borderId="0" xfId="89" applyNumberFormat="1" applyFont="1" applyFill="1" applyBorder="1" applyAlignment="1" applyProtection="1">
      <alignment horizontal="center" vertical="center"/>
      <protection/>
    </xf>
    <xf numFmtId="0" fontId="0" fillId="0" borderId="0" xfId="89" applyNumberFormat="1" applyFont="1" applyFill="1" applyBorder="1" applyAlignment="1" applyProtection="1">
      <alignment horizontal="right" vertical="center"/>
      <protection/>
    </xf>
    <xf numFmtId="0" fontId="5" fillId="0" borderId="12" xfId="89" applyNumberFormat="1" applyFont="1" applyFill="1" applyBorder="1" applyAlignment="1" applyProtection="1">
      <alignment horizontal="center" vertical="center"/>
      <protection/>
    </xf>
    <xf numFmtId="3" fontId="0" fillId="0" borderId="12" xfId="89" applyNumberFormat="1" applyFont="1" applyFill="1" applyBorder="1" applyAlignment="1" applyProtection="1">
      <alignment horizontal="left" vertical="center"/>
      <protection/>
    </xf>
    <xf numFmtId="3" fontId="0" fillId="0" borderId="12" xfId="89" applyNumberFormat="1" applyFont="1" applyFill="1" applyBorder="1" applyAlignment="1" applyProtection="1">
      <alignment horizontal="right" vertical="center"/>
      <protection/>
    </xf>
    <xf numFmtId="3" fontId="0" fillId="0" borderId="12" xfId="89" applyNumberFormat="1" applyFont="1" applyFill="1" applyBorder="1" applyAlignment="1" applyProtection="1">
      <alignment horizontal="left" vertical="center" wrapText="1"/>
      <protection/>
    </xf>
    <xf numFmtId="3" fontId="0" fillId="0" borderId="12" xfId="89" applyNumberFormat="1" applyFont="1" applyFill="1" applyBorder="1" applyAlignment="1" applyProtection="1">
      <alignment horizontal="left" vertical="center" indent="1"/>
      <protection/>
    </xf>
    <xf numFmtId="3" fontId="0" fillId="0" borderId="0" xfId="89" applyNumberFormat="1" applyFont="1" applyFill="1">
      <alignment/>
      <protection/>
    </xf>
    <xf numFmtId="3" fontId="5" fillId="0" borderId="12" xfId="89" applyNumberFormat="1" applyFont="1" applyFill="1" applyBorder="1" applyAlignment="1" applyProtection="1">
      <alignment horizontal="center" vertical="center"/>
      <protection/>
    </xf>
    <xf numFmtId="3" fontId="5" fillId="0" borderId="12" xfId="89" applyNumberFormat="1" applyFont="1" applyFill="1" applyBorder="1" applyAlignment="1" applyProtection="1">
      <alignment horizontal="right" vertical="center"/>
      <protection/>
    </xf>
  </cellXfs>
  <cellStyles count="77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百分比 2" xfId="63"/>
    <cellStyle name="常规_2009年财力测算情况11.19人代会 2" xfId="64"/>
    <cellStyle name="常规_4268D4A09C5B01B0E0530A0804CB4AF3" xfId="65"/>
    <cellStyle name="常规 12" xfId="66"/>
    <cellStyle name="常规_EE70A06373940074E0430A0804CB0074" xfId="67"/>
    <cellStyle name="常规_全省社会保险基金" xfId="68"/>
    <cellStyle name="常规_0C0E50DD51360000E0530A0804CB2C68" xfId="69"/>
    <cellStyle name="常规 11" xfId="70"/>
    <cellStyle name="常规 15_2017年财政收支预算" xfId="71"/>
    <cellStyle name="常规 13" xfId="72"/>
    <cellStyle name="常规 2" xfId="73"/>
    <cellStyle name="常规_2016年省本级社会保险基金收支预算表细化" xfId="74"/>
    <cellStyle name="常规_Xl0000068" xfId="75"/>
    <cellStyle name="样式 1" xfId="76"/>
    <cellStyle name="常规 15" xfId="77"/>
    <cellStyle name="常规_2007基金预算" xfId="78"/>
    <cellStyle name="常规_2012年基金收支预算草案12" xfId="79"/>
    <cellStyle name="千位分隔 2" xfId="80"/>
    <cellStyle name="常规_2010年收入财力预测（20101011）_全省社会保险基金" xfId="81"/>
    <cellStyle name="常规_2012年国有资本经营预算收支总表" xfId="82"/>
    <cellStyle name="常规_附件：2012年出口退税基数及超基数上解情况表" xfId="83"/>
    <cellStyle name="常规_2016年全省社会保险基金收支预算表细化" xfId="84"/>
    <cellStyle name="常规_1、政府组成部门预算分析-基本支出" xfId="85"/>
    <cellStyle name="常规_12-29日省政府常务会议材料附件" xfId="86"/>
    <cellStyle name="常规_2014年公共财政支出预算表（到项级科目）" xfId="87"/>
    <cellStyle name="常规 15_1.3日 2017年预算草案 - 副本" xfId="88"/>
    <cellStyle name="常规_河南省2011年度财政总决算生成表20120425" xfId="89"/>
    <cellStyle name="常规 11 7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workbookViewId="0" topLeftCell="A1">
      <selection activeCell="N19" sqref="N19"/>
    </sheetView>
  </sheetViews>
  <sheetFormatPr defaultColWidth="9.125" defaultRowHeight="14.25"/>
  <cols>
    <col min="1" max="1" width="26.25390625" style="282" customWidth="1"/>
    <col min="2" max="2" width="16.125" style="282" customWidth="1"/>
    <col min="3" max="3" width="27.875" style="282" customWidth="1"/>
    <col min="4" max="4" width="12.75390625" style="282" customWidth="1"/>
    <col min="5" max="218" width="9.125" style="282" customWidth="1"/>
    <col min="219" max="16384" width="9.125" style="282" customWidth="1"/>
  </cols>
  <sheetData>
    <row r="1" ht="22.5" customHeight="1">
      <c r="A1" s="44"/>
    </row>
    <row r="2" spans="1:4" ht="38.25" customHeight="1">
      <c r="A2" s="283" t="s">
        <v>0</v>
      </c>
      <c r="B2" s="283"/>
      <c r="C2" s="283"/>
      <c r="D2" s="283"/>
    </row>
    <row r="3" spans="1:4" ht="28.5" customHeight="1">
      <c r="A3" s="284" t="s">
        <v>1</v>
      </c>
      <c r="B3" s="284"/>
      <c r="C3" s="284"/>
      <c r="D3" s="284"/>
    </row>
    <row r="4" spans="1:4" ht="24" customHeight="1">
      <c r="A4" s="39" t="s">
        <v>2</v>
      </c>
      <c r="B4" s="285" t="s">
        <v>3</v>
      </c>
      <c r="C4" s="39" t="s">
        <v>2</v>
      </c>
      <c r="D4" s="285" t="s">
        <v>4</v>
      </c>
    </row>
    <row r="5" spans="1:4" ht="26.25" customHeight="1">
      <c r="A5" s="286" t="s">
        <v>5</v>
      </c>
      <c r="B5" s="287">
        <v>11520</v>
      </c>
      <c r="C5" s="286" t="s">
        <v>6</v>
      </c>
      <c r="D5" s="287">
        <v>15218</v>
      </c>
    </row>
    <row r="6" spans="1:4" ht="26.25" customHeight="1">
      <c r="A6" s="286" t="s">
        <v>7</v>
      </c>
      <c r="B6" s="287"/>
      <c r="C6" s="288"/>
      <c r="D6" s="287"/>
    </row>
    <row r="7" spans="1:4" ht="26.25" customHeight="1">
      <c r="A7" s="286" t="s">
        <v>8</v>
      </c>
      <c r="B7" s="287"/>
      <c r="C7" s="286"/>
      <c r="D7" s="287"/>
    </row>
    <row r="8" spans="1:4" ht="26.25" customHeight="1">
      <c r="A8" s="286" t="s">
        <v>9</v>
      </c>
      <c r="B8" s="287"/>
      <c r="C8" s="286"/>
      <c r="D8" s="287"/>
    </row>
    <row r="9" spans="1:4" ht="26.25" customHeight="1">
      <c r="A9" s="286" t="s">
        <v>10</v>
      </c>
      <c r="B9" s="287"/>
      <c r="C9" s="286"/>
      <c r="D9" s="287"/>
    </row>
    <row r="10" spans="1:4" ht="26.25" customHeight="1">
      <c r="A10" s="286" t="s">
        <v>11</v>
      </c>
      <c r="B10" s="287">
        <v>2673</v>
      </c>
      <c r="C10" s="286"/>
      <c r="D10" s="287"/>
    </row>
    <row r="11" spans="1:4" ht="26.25" customHeight="1">
      <c r="A11" s="286" t="s">
        <v>12</v>
      </c>
      <c r="B11" s="287"/>
      <c r="C11" s="286" t="s">
        <v>13</v>
      </c>
      <c r="D11" s="287"/>
    </row>
    <row r="12" spans="1:4" ht="26.25" customHeight="1">
      <c r="A12" s="286" t="s">
        <v>14</v>
      </c>
      <c r="B12" s="287"/>
      <c r="C12" s="289" t="s">
        <v>15</v>
      </c>
      <c r="D12" s="287"/>
    </row>
    <row r="13" spans="1:6" ht="26.25" customHeight="1">
      <c r="A13" s="286" t="s">
        <v>16</v>
      </c>
      <c r="B13" s="287"/>
      <c r="C13" s="289" t="s">
        <v>17</v>
      </c>
      <c r="D13" s="287"/>
      <c r="F13" s="290"/>
    </row>
    <row r="14" spans="1:4" ht="26.25" customHeight="1">
      <c r="A14" s="286" t="s">
        <v>18</v>
      </c>
      <c r="B14" s="287">
        <v>1025</v>
      </c>
      <c r="C14" s="286" t="s">
        <v>19</v>
      </c>
      <c r="D14" s="287"/>
    </row>
    <row r="15" spans="1:4" ht="26.25" customHeight="1">
      <c r="A15" s="286"/>
      <c r="B15" s="287"/>
      <c r="C15" s="286"/>
      <c r="D15" s="287"/>
    </row>
    <row r="16" spans="1:5" ht="26.25" customHeight="1">
      <c r="A16" s="291" t="s">
        <v>20</v>
      </c>
      <c r="B16" s="292">
        <v>15218</v>
      </c>
      <c r="C16" s="291" t="s">
        <v>21</v>
      </c>
      <c r="D16" s="292">
        <v>15218</v>
      </c>
      <c r="E16" s="290"/>
    </row>
    <row r="17" ht="19.5" customHeight="1"/>
    <row r="35" ht="14.25">
      <c r="D35" s="290"/>
    </row>
  </sheetData>
  <sheetProtection/>
  <mergeCells count="2">
    <mergeCell ref="A2:D2"/>
    <mergeCell ref="A3:D3"/>
  </mergeCells>
  <printOptions/>
  <pageMargins left="0.75" right="0.75" top="0.98" bottom="0.98" header="0.51" footer="0.51"/>
  <pageSetup fitToHeight="1" fitToWidth="1" horizontalDpi="600" verticalDpi="600" orientation="portrait" paperSize="9" scale="97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workbookViewId="0" topLeftCell="A1">
      <selection activeCell="B21" sqref="B21"/>
    </sheetView>
  </sheetViews>
  <sheetFormatPr defaultColWidth="9.125" defaultRowHeight="14.25"/>
  <cols>
    <col min="1" max="1" width="25.625" style="76" customWidth="1"/>
    <col min="2" max="2" width="12.75390625" style="76" customWidth="1"/>
    <col min="3" max="3" width="31.25390625" style="76" customWidth="1"/>
    <col min="4" max="4" width="12.75390625" style="76" customWidth="1"/>
    <col min="5" max="248" width="9.125" style="76" customWidth="1"/>
    <col min="249" max="16384" width="9.125" style="76" customWidth="1"/>
  </cols>
  <sheetData>
    <row r="1" ht="21" customHeight="1">
      <c r="A1" s="77"/>
    </row>
    <row r="2" spans="1:6" ht="50.25" customHeight="1">
      <c r="A2" s="78" t="s">
        <v>534</v>
      </c>
      <c r="B2" s="78"/>
      <c r="C2" s="78"/>
      <c r="D2" s="78"/>
      <c r="E2" s="79"/>
      <c r="F2" s="79"/>
    </row>
    <row r="3" spans="2:8" ht="28.5" customHeight="1">
      <c r="B3" s="80"/>
      <c r="C3" s="80"/>
      <c r="D3" s="80" t="s">
        <v>466</v>
      </c>
      <c r="E3" s="81"/>
      <c r="F3" s="81"/>
      <c r="G3" s="80"/>
      <c r="H3" s="80"/>
    </row>
    <row r="4" spans="1:4" ht="40.5" customHeight="1">
      <c r="A4" s="82" t="s">
        <v>535</v>
      </c>
      <c r="B4" s="82" t="s">
        <v>3</v>
      </c>
      <c r="C4" s="82" t="s">
        <v>535</v>
      </c>
      <c r="D4" s="82" t="s">
        <v>4</v>
      </c>
    </row>
    <row r="5" spans="1:4" ht="27" customHeight="1">
      <c r="A5" s="83" t="s">
        <v>536</v>
      </c>
      <c r="B5" s="84">
        <v>36142</v>
      </c>
      <c r="C5" s="83" t="s">
        <v>537</v>
      </c>
      <c r="D5" s="84">
        <v>35262</v>
      </c>
    </row>
    <row r="6" spans="1:4" ht="36.75" customHeight="1">
      <c r="A6" s="83" t="s">
        <v>538</v>
      </c>
      <c r="B6" s="85"/>
      <c r="D6" s="84"/>
    </row>
    <row r="7" spans="1:4" ht="27" customHeight="1">
      <c r="A7" s="83" t="s">
        <v>539</v>
      </c>
      <c r="B7" s="84"/>
      <c r="C7" s="86"/>
      <c r="D7" s="84"/>
    </row>
    <row r="8" spans="1:4" ht="27" customHeight="1">
      <c r="A8" s="83" t="s">
        <v>540</v>
      </c>
      <c r="B8" s="84"/>
      <c r="C8" s="83" t="s">
        <v>541</v>
      </c>
      <c r="D8" s="84">
        <v>1025</v>
      </c>
    </row>
    <row r="9" spans="1:4" ht="27" customHeight="1">
      <c r="A9" s="83" t="s">
        <v>542</v>
      </c>
      <c r="B9" s="87">
        <v>145</v>
      </c>
      <c r="C9" s="83"/>
      <c r="D9" s="84"/>
    </row>
    <row r="10" spans="1:4" ht="27" customHeight="1">
      <c r="A10" s="83"/>
      <c r="B10" s="84"/>
      <c r="D10" s="84"/>
    </row>
    <row r="11" spans="1:5" ht="27" customHeight="1">
      <c r="A11" s="82" t="s">
        <v>20</v>
      </c>
      <c r="B11" s="88">
        <f>SUM(B5:B9)</f>
        <v>36287</v>
      </c>
      <c r="C11" s="82" t="s">
        <v>21</v>
      </c>
      <c r="D11" s="88">
        <f>D5+D8</f>
        <v>36287</v>
      </c>
      <c r="E11" s="89"/>
    </row>
  </sheetData>
  <sheetProtection/>
  <protectedRanges>
    <protectedRange sqref="B9" name="区域1_1"/>
  </protectedRanges>
  <mergeCells count="2">
    <mergeCell ref="A2:D2"/>
    <mergeCell ref="E3:F3"/>
  </mergeCells>
  <printOptions/>
  <pageMargins left="0.7513888888888889" right="0.7513888888888889" top="0.9798611111111111" bottom="0.9798611111111111" header="0.5118055555555555" footer="0.5118055555555555"/>
  <pageSetup fitToHeight="1" fitToWidth="1"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2"/>
  <sheetViews>
    <sheetView workbookViewId="0" topLeftCell="A1">
      <selection activeCell="D9" sqref="D9"/>
    </sheetView>
  </sheetViews>
  <sheetFormatPr defaultColWidth="8.75390625" defaultRowHeight="14.25"/>
  <cols>
    <col min="1" max="1" width="37.875" style="0" customWidth="1"/>
    <col min="2" max="2" width="15.125" style="0" customWidth="1"/>
    <col min="3" max="3" width="14.375" style="0" customWidth="1"/>
    <col min="4" max="4" width="14.875" style="0" customWidth="1"/>
    <col min="5" max="5" width="13.50390625" style="0" customWidth="1"/>
    <col min="7" max="7" width="11.50390625" style="0" bestFit="1" customWidth="1"/>
  </cols>
  <sheetData>
    <row r="1" s="69" customFormat="1" ht="18.75" customHeight="1">
      <c r="A1" s="44"/>
    </row>
    <row r="2" spans="1:5" s="69" customFormat="1" ht="22.5" customHeight="1">
      <c r="A2" s="71" t="s">
        <v>543</v>
      </c>
      <c r="B2" s="71"/>
      <c r="C2" s="71"/>
      <c r="D2" s="71"/>
      <c r="E2" s="71"/>
    </row>
    <row r="3" spans="1:5" s="69" customFormat="1" ht="20.25" customHeight="1">
      <c r="A3" s="72"/>
      <c r="B3" s="73"/>
      <c r="E3" s="69" t="s">
        <v>1</v>
      </c>
    </row>
    <row r="4" spans="1:5" s="70" customFormat="1" ht="35.25" customHeight="1">
      <c r="A4" s="41" t="s">
        <v>23</v>
      </c>
      <c r="B4" s="48" t="s">
        <v>544</v>
      </c>
      <c r="C4" s="48" t="s">
        <v>423</v>
      </c>
      <c r="D4" s="48" t="s">
        <v>545</v>
      </c>
      <c r="E4" s="48" t="s">
        <v>546</v>
      </c>
    </row>
    <row r="5" spans="1:5" s="69" customFormat="1" ht="30" customHeight="1">
      <c r="A5" s="74" t="s">
        <v>547</v>
      </c>
      <c r="B5" s="52"/>
      <c r="C5" s="52"/>
      <c r="D5" s="52"/>
      <c r="E5" s="51">
        <f aca="true" t="shared" si="0" ref="E5:E12">IF(B5=0,"",ROUND(D5/B5*100,1))</f>
      </c>
    </row>
    <row r="6" spans="1:5" s="69" customFormat="1" ht="30" customHeight="1">
      <c r="A6" s="34" t="s">
        <v>548</v>
      </c>
      <c r="B6" s="52">
        <v>231</v>
      </c>
      <c r="C6" s="52"/>
      <c r="D6" s="52">
        <f aca="true" t="shared" si="1" ref="D6:D11">C6-B6</f>
        <v>-231</v>
      </c>
      <c r="E6" s="51">
        <f t="shared" si="0"/>
        <v>-100</v>
      </c>
    </row>
    <row r="7" spans="1:5" s="69" customFormat="1" ht="30" customHeight="1">
      <c r="A7" s="34" t="s">
        <v>549</v>
      </c>
      <c r="B7" s="52">
        <v>662</v>
      </c>
      <c r="C7" s="52"/>
      <c r="D7" s="52">
        <f t="shared" si="1"/>
        <v>-662</v>
      </c>
      <c r="E7" s="51">
        <f t="shared" si="0"/>
        <v>-100</v>
      </c>
    </row>
    <row r="8" spans="1:5" s="69" customFormat="1" ht="30" customHeight="1">
      <c r="A8" s="34" t="s">
        <v>550</v>
      </c>
      <c r="B8" s="52">
        <v>9704</v>
      </c>
      <c r="C8" s="52">
        <v>36142</v>
      </c>
      <c r="D8" s="52">
        <f>C8-B8</f>
        <v>26438</v>
      </c>
      <c r="E8" s="51">
        <f t="shared" si="0"/>
        <v>272.4</v>
      </c>
    </row>
    <row r="9" spans="1:5" s="69" customFormat="1" ht="30" customHeight="1">
      <c r="A9" s="34" t="s">
        <v>551</v>
      </c>
      <c r="B9" s="52"/>
      <c r="C9" s="52"/>
      <c r="D9" s="52">
        <f t="shared" si="1"/>
        <v>0</v>
      </c>
      <c r="E9" s="51">
        <f t="shared" si="0"/>
      </c>
    </row>
    <row r="10" spans="1:5" s="69" customFormat="1" ht="30" customHeight="1">
      <c r="A10" s="34" t="s">
        <v>552</v>
      </c>
      <c r="B10" s="52"/>
      <c r="C10" s="52"/>
      <c r="D10" s="52">
        <f t="shared" si="1"/>
        <v>0</v>
      </c>
      <c r="E10" s="51">
        <f t="shared" si="0"/>
      </c>
    </row>
    <row r="11" spans="1:5" s="69" customFormat="1" ht="30" customHeight="1">
      <c r="A11" s="34" t="s">
        <v>553</v>
      </c>
      <c r="B11" s="52"/>
      <c r="C11" s="52">
        <v>145</v>
      </c>
      <c r="D11" s="52"/>
      <c r="E11" s="51">
        <f t="shared" si="0"/>
      </c>
    </row>
    <row r="12" spans="1:5" s="69" customFormat="1" ht="30" customHeight="1">
      <c r="A12" s="41" t="s">
        <v>424</v>
      </c>
      <c r="B12" s="49">
        <f>SUM(B5:B11)</f>
        <v>10597</v>
      </c>
      <c r="C12" s="49">
        <f>SUM(C5:C11)</f>
        <v>36287</v>
      </c>
      <c r="D12" s="49">
        <f>SUM(D5:D11)</f>
        <v>25545</v>
      </c>
      <c r="E12" s="75">
        <f>IF(B12=0,"",ROUND(D12/B12*100,1))</f>
        <v>241.1</v>
      </c>
    </row>
  </sheetData>
  <sheetProtection/>
  <mergeCells count="1">
    <mergeCell ref="A2:E2"/>
  </mergeCells>
  <printOptions/>
  <pageMargins left="0.7513888888888889" right="0.7513888888888889" top="1" bottom="1" header="0.5" footer="0.5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46"/>
  <sheetViews>
    <sheetView tabSelected="1" workbookViewId="0" topLeftCell="A4">
      <selection activeCell="B25" sqref="B25"/>
    </sheetView>
  </sheetViews>
  <sheetFormatPr defaultColWidth="8.75390625" defaultRowHeight="14.25"/>
  <cols>
    <col min="1" max="1" width="53.625" style="43" customWidth="1"/>
    <col min="2" max="2" width="14.125" style="43" customWidth="1"/>
    <col min="3" max="3" width="14.75390625" style="43" customWidth="1"/>
    <col min="4" max="4" width="11.625" style="43" customWidth="1"/>
    <col min="5" max="5" width="11.875" style="43" customWidth="1"/>
    <col min="6" max="24" width="9.00390625" style="43" bestFit="1" customWidth="1"/>
    <col min="25" max="16384" width="8.75390625" style="43" customWidth="1"/>
  </cols>
  <sheetData>
    <row r="1" spans="1:5" s="13" customFormat="1" ht="16.5" customHeight="1">
      <c r="A1" s="44"/>
      <c r="B1" s="45"/>
      <c r="C1" s="45"/>
      <c r="D1" s="45"/>
      <c r="E1" s="45"/>
    </row>
    <row r="2" spans="1:5" s="13" customFormat="1" ht="23.25" customHeight="1">
      <c r="A2" s="46" t="s">
        <v>554</v>
      </c>
      <c r="B2" s="46"/>
      <c r="C2" s="46"/>
      <c r="D2" s="46"/>
      <c r="E2" s="46"/>
    </row>
    <row r="3" spans="1:5" s="13" customFormat="1" ht="24.75" customHeight="1">
      <c r="A3" s="47"/>
      <c r="B3" s="47"/>
      <c r="C3" s="45"/>
      <c r="D3" s="45"/>
      <c r="E3" s="45" t="s">
        <v>1</v>
      </c>
    </row>
    <row r="4" spans="1:5" ht="31.5" customHeight="1">
      <c r="A4" s="41" t="s">
        <v>23</v>
      </c>
      <c r="B4" s="48" t="s">
        <v>555</v>
      </c>
      <c r="C4" s="48" t="s">
        <v>423</v>
      </c>
      <c r="D4" s="48" t="s">
        <v>556</v>
      </c>
      <c r="E4" s="48" t="s">
        <v>557</v>
      </c>
    </row>
    <row r="5" spans="1:5" ht="19.5" customHeight="1">
      <c r="A5" s="34" t="s">
        <v>558</v>
      </c>
      <c r="B5" s="49"/>
      <c r="C5" s="49"/>
      <c r="D5" s="50"/>
      <c r="E5" s="51"/>
    </row>
    <row r="6" spans="1:15" ht="19.5" customHeight="1">
      <c r="A6" s="36" t="s">
        <v>559</v>
      </c>
      <c r="B6" s="52"/>
      <c r="C6" s="52"/>
      <c r="D6" s="50"/>
      <c r="E6" s="51"/>
      <c r="K6" s="59"/>
      <c r="L6" s="59"/>
      <c r="M6" s="59"/>
      <c r="N6" s="59"/>
      <c r="O6" s="59"/>
    </row>
    <row r="7" spans="1:15" ht="19.5" customHeight="1">
      <c r="A7" s="34" t="s">
        <v>560</v>
      </c>
      <c r="B7" s="50"/>
      <c r="C7" s="50"/>
      <c r="D7" s="50"/>
      <c r="E7" s="51">
        <f aca="true" t="shared" si="0" ref="E7:E13">IF(B7=0,"",ROUND(D7/B7*100,1))</f>
      </c>
      <c r="K7" s="59"/>
      <c r="L7" s="59"/>
      <c r="M7" s="59"/>
      <c r="N7" s="59"/>
      <c r="O7" s="59"/>
    </row>
    <row r="8" spans="1:15" ht="19.5" customHeight="1">
      <c r="A8" s="36" t="s">
        <v>561</v>
      </c>
      <c r="B8" s="52"/>
      <c r="C8" s="52"/>
      <c r="D8" s="52"/>
      <c r="E8" s="51">
        <f t="shared" si="0"/>
      </c>
      <c r="K8" s="59"/>
      <c r="L8" s="59"/>
      <c r="M8" s="59"/>
      <c r="N8" s="59"/>
      <c r="O8" s="59"/>
    </row>
    <row r="9" spans="1:15" ht="19.5" customHeight="1" hidden="1">
      <c r="A9" s="36" t="s">
        <v>562</v>
      </c>
      <c r="B9" s="52"/>
      <c r="C9" s="52"/>
      <c r="D9" s="52"/>
      <c r="E9" s="51">
        <f t="shared" si="0"/>
      </c>
      <c r="K9" s="59"/>
      <c r="L9" s="59"/>
      <c r="M9" s="59"/>
      <c r="N9" s="59"/>
      <c r="O9" s="59"/>
    </row>
    <row r="10" spans="1:15" ht="19.5" customHeight="1" hidden="1">
      <c r="A10" s="34" t="s">
        <v>563</v>
      </c>
      <c r="B10" s="52"/>
      <c r="C10" s="52"/>
      <c r="D10" s="52"/>
      <c r="E10" s="51">
        <f t="shared" si="0"/>
      </c>
      <c r="K10" s="59"/>
      <c r="L10" s="59"/>
      <c r="M10" s="59"/>
      <c r="N10" s="59"/>
      <c r="O10" s="59"/>
    </row>
    <row r="11" spans="1:15" ht="19.5" customHeight="1" hidden="1">
      <c r="A11" s="34" t="s">
        <v>564</v>
      </c>
      <c r="B11" s="52"/>
      <c r="C11" s="52"/>
      <c r="D11" s="52"/>
      <c r="E11" s="51">
        <f t="shared" si="0"/>
      </c>
      <c r="K11" s="59"/>
      <c r="L11" s="59"/>
      <c r="M11" s="59"/>
      <c r="N11" s="59"/>
      <c r="O11" s="59"/>
    </row>
    <row r="12" spans="1:15" ht="19.5" customHeight="1">
      <c r="A12" s="34" t="s">
        <v>565</v>
      </c>
      <c r="B12" s="53">
        <f>B13+B19+B22</f>
        <v>10452</v>
      </c>
      <c r="C12" s="53">
        <f>C13+C19</f>
        <v>29551</v>
      </c>
      <c r="D12" s="53">
        <f>SUM(D13:D22)</f>
        <v>19099</v>
      </c>
      <c r="E12" s="54">
        <f t="shared" si="0"/>
        <v>182.7</v>
      </c>
      <c r="K12" s="60"/>
      <c r="L12" s="60"/>
      <c r="M12" s="60"/>
      <c r="N12" s="61"/>
      <c r="O12" s="59"/>
    </row>
    <row r="13" spans="1:15" ht="19.5" customHeight="1">
      <c r="A13" s="34" t="s">
        <v>566</v>
      </c>
      <c r="B13" s="55">
        <v>5329</v>
      </c>
      <c r="C13" s="55">
        <v>24428</v>
      </c>
      <c r="D13" s="55">
        <f>C13-B13</f>
        <v>19099</v>
      </c>
      <c r="E13" s="54">
        <f t="shared" si="0"/>
        <v>358.4</v>
      </c>
      <c r="K13" s="62"/>
      <c r="L13" s="62"/>
      <c r="M13" s="62"/>
      <c r="N13" s="61"/>
      <c r="O13" s="59"/>
    </row>
    <row r="14" spans="1:15" ht="19.5" customHeight="1">
      <c r="A14" s="34" t="s">
        <v>567</v>
      </c>
      <c r="B14" s="55"/>
      <c r="C14" s="55"/>
      <c r="D14" s="55"/>
      <c r="E14" s="54"/>
      <c r="K14" s="63"/>
      <c r="L14" s="63"/>
      <c r="M14" s="63"/>
      <c r="N14" s="64"/>
      <c r="O14" s="59"/>
    </row>
    <row r="15" spans="1:15" ht="19.5" customHeight="1">
      <c r="A15" s="34" t="s">
        <v>568</v>
      </c>
      <c r="B15" s="55"/>
      <c r="C15" s="55"/>
      <c r="D15" s="55"/>
      <c r="E15" s="54">
        <f aca="true" t="shared" si="1" ref="E15:E20">IF(B15=0,"",ROUND(D15/B15*100,1))</f>
      </c>
      <c r="K15" s="62"/>
      <c r="L15" s="62"/>
      <c r="M15" s="62"/>
      <c r="N15" s="61"/>
      <c r="O15" s="59"/>
    </row>
    <row r="16" spans="1:15" ht="19.5" customHeight="1">
      <c r="A16" s="34" t="s">
        <v>569</v>
      </c>
      <c r="B16" s="55"/>
      <c r="C16" s="55"/>
      <c r="D16" s="55"/>
      <c r="E16" s="54">
        <f t="shared" si="1"/>
      </c>
      <c r="K16" s="62"/>
      <c r="L16" s="62"/>
      <c r="M16" s="62"/>
      <c r="N16" s="61"/>
      <c r="O16" s="59"/>
    </row>
    <row r="17" spans="1:15" ht="19.5" customHeight="1">
      <c r="A17" s="34" t="s">
        <v>570</v>
      </c>
      <c r="B17" s="55"/>
      <c r="C17" s="55"/>
      <c r="D17" s="55"/>
      <c r="E17" s="54">
        <f t="shared" si="1"/>
      </c>
      <c r="K17" s="62"/>
      <c r="L17" s="62"/>
      <c r="M17" s="62"/>
      <c r="N17" s="61"/>
      <c r="O17" s="59"/>
    </row>
    <row r="18" spans="1:15" ht="19.5" customHeight="1">
      <c r="A18" s="34" t="s">
        <v>571</v>
      </c>
      <c r="B18" s="55"/>
      <c r="C18" s="55"/>
      <c r="D18" s="55"/>
      <c r="E18" s="54">
        <f t="shared" si="1"/>
      </c>
      <c r="K18" s="63"/>
      <c r="L18" s="63"/>
      <c r="M18" s="62"/>
      <c r="N18" s="61"/>
      <c r="O18" s="59"/>
    </row>
    <row r="19" spans="1:15" ht="19.5" customHeight="1">
      <c r="A19" s="34" t="s">
        <v>572</v>
      </c>
      <c r="B19" s="55">
        <v>1533</v>
      </c>
      <c r="C19" s="55">
        <v>5123</v>
      </c>
      <c r="D19" s="55">
        <f>C19-B19</f>
        <v>3590</v>
      </c>
      <c r="E19" s="54">
        <f t="shared" si="1"/>
        <v>234.2</v>
      </c>
      <c r="K19" s="62"/>
      <c r="L19" s="63"/>
      <c r="M19" s="62"/>
      <c r="N19" s="61"/>
      <c r="O19" s="59"/>
    </row>
    <row r="20" spans="1:15" ht="19.5" customHeight="1">
      <c r="A20" s="34" t="s">
        <v>573</v>
      </c>
      <c r="B20" s="55"/>
      <c r="C20" s="55"/>
      <c r="D20" s="55"/>
      <c r="E20" s="54">
        <f t="shared" si="1"/>
      </c>
      <c r="K20" s="63"/>
      <c r="L20" s="63"/>
      <c r="M20" s="63"/>
      <c r="N20" s="64"/>
      <c r="O20" s="59"/>
    </row>
    <row r="21" spans="1:15" ht="19.5" customHeight="1">
      <c r="A21" s="34" t="s">
        <v>574</v>
      </c>
      <c r="B21" s="56"/>
      <c r="C21" s="56"/>
      <c r="D21" s="55"/>
      <c r="E21" s="54">
        <f aca="true" t="shared" si="2" ref="E20:E35">IF(B21=0,"",ROUND(D21/B21*100,1))</f>
      </c>
      <c r="K21" s="65"/>
      <c r="L21" s="65"/>
      <c r="M21" s="65"/>
      <c r="N21" s="64"/>
      <c r="O21" s="59"/>
    </row>
    <row r="22" spans="1:15" ht="19.5" customHeight="1">
      <c r="A22" s="34" t="s">
        <v>575</v>
      </c>
      <c r="B22" s="56">
        <v>3590</v>
      </c>
      <c r="C22" s="56"/>
      <c r="D22" s="55">
        <f>C22-B22</f>
        <v>-3590</v>
      </c>
      <c r="E22" s="54">
        <f t="shared" si="2"/>
        <v>-100</v>
      </c>
      <c r="K22" s="65"/>
      <c r="L22" s="65"/>
      <c r="M22" s="65"/>
      <c r="N22" s="64"/>
      <c r="O22" s="59"/>
    </row>
    <row r="23" spans="1:15" ht="19.5" customHeight="1">
      <c r="A23" s="36" t="s">
        <v>576</v>
      </c>
      <c r="B23" s="53"/>
      <c r="C23" s="53"/>
      <c r="D23" s="55"/>
      <c r="E23" s="54">
        <f t="shared" si="2"/>
      </c>
      <c r="K23" s="66"/>
      <c r="L23" s="66"/>
      <c r="M23" s="66"/>
      <c r="N23" s="64"/>
      <c r="O23" s="59"/>
    </row>
    <row r="24" spans="1:15" ht="19.5" customHeight="1" hidden="1">
      <c r="A24" s="57" t="s">
        <v>577</v>
      </c>
      <c r="B24" s="56"/>
      <c r="C24" s="56"/>
      <c r="D24" s="55">
        <f aca="true" t="shared" si="3" ref="D23:D31">C24-B24</f>
        <v>0</v>
      </c>
      <c r="E24" s="54">
        <f t="shared" si="2"/>
      </c>
      <c r="K24" s="65"/>
      <c r="L24" s="65"/>
      <c r="M24" s="65"/>
      <c r="N24" s="64"/>
      <c r="O24" s="59"/>
    </row>
    <row r="25" spans="1:15" ht="19.5" customHeight="1">
      <c r="A25" s="58" t="s">
        <v>578</v>
      </c>
      <c r="B25" s="56"/>
      <c r="C25" s="56"/>
      <c r="D25" s="55"/>
      <c r="E25" s="54">
        <f t="shared" si="2"/>
      </c>
      <c r="K25" s="65"/>
      <c r="L25" s="65"/>
      <c r="M25" s="65"/>
      <c r="N25" s="64"/>
      <c r="O25" s="59"/>
    </row>
    <row r="26" spans="1:15" ht="19.5" customHeight="1" hidden="1">
      <c r="A26" s="58" t="s">
        <v>579</v>
      </c>
      <c r="B26" s="56"/>
      <c r="C26" s="56"/>
      <c r="D26" s="55">
        <f t="shared" si="3"/>
        <v>0</v>
      </c>
      <c r="E26" s="54">
        <f t="shared" si="2"/>
      </c>
      <c r="K26" s="65"/>
      <c r="L26" s="65"/>
      <c r="M26" s="65"/>
      <c r="N26" s="64"/>
      <c r="O26" s="59"/>
    </row>
    <row r="27" spans="1:15" ht="19.5" customHeight="1" hidden="1">
      <c r="A27" s="58" t="s">
        <v>580</v>
      </c>
      <c r="B27" s="56"/>
      <c r="C27" s="56"/>
      <c r="D27" s="55">
        <f t="shared" si="3"/>
        <v>0</v>
      </c>
      <c r="E27" s="54">
        <f t="shared" si="2"/>
      </c>
      <c r="K27" s="65"/>
      <c r="L27" s="65"/>
      <c r="M27" s="65"/>
      <c r="N27" s="64"/>
      <c r="O27" s="59"/>
    </row>
    <row r="28" spans="1:15" ht="19.5" customHeight="1" hidden="1">
      <c r="A28" s="58" t="s">
        <v>581</v>
      </c>
      <c r="B28" s="56"/>
      <c r="C28" s="56"/>
      <c r="D28" s="55">
        <f t="shared" si="3"/>
        <v>0</v>
      </c>
      <c r="E28" s="54">
        <f t="shared" si="2"/>
      </c>
      <c r="K28" s="65"/>
      <c r="L28" s="65"/>
      <c r="M28" s="65"/>
      <c r="N28" s="64"/>
      <c r="O28" s="59"/>
    </row>
    <row r="29" spans="1:15" ht="19.5" customHeight="1" hidden="1">
      <c r="A29" s="58" t="s">
        <v>582</v>
      </c>
      <c r="B29" s="56"/>
      <c r="C29" s="56"/>
      <c r="D29" s="55">
        <f t="shared" si="3"/>
        <v>0</v>
      </c>
      <c r="E29" s="54">
        <f t="shared" si="2"/>
      </c>
      <c r="K29" s="65"/>
      <c r="L29" s="65"/>
      <c r="M29" s="65"/>
      <c r="N29" s="64"/>
      <c r="O29" s="59"/>
    </row>
    <row r="30" spans="1:15" ht="19.5" customHeight="1" hidden="1">
      <c r="A30" s="58" t="s">
        <v>583</v>
      </c>
      <c r="B30" s="56"/>
      <c r="C30" s="56"/>
      <c r="D30" s="55">
        <f t="shared" si="3"/>
        <v>0</v>
      </c>
      <c r="E30" s="54">
        <f t="shared" si="2"/>
      </c>
      <c r="K30" s="65"/>
      <c r="L30" s="65"/>
      <c r="M30" s="65"/>
      <c r="N30" s="64"/>
      <c r="O30" s="59"/>
    </row>
    <row r="31" spans="1:15" ht="19.5" customHeight="1">
      <c r="A31" s="36" t="s">
        <v>584</v>
      </c>
      <c r="B31" s="53"/>
      <c r="C31" s="53">
        <f>C34</f>
        <v>5711</v>
      </c>
      <c r="D31" s="55">
        <f t="shared" si="3"/>
        <v>5711</v>
      </c>
      <c r="E31" s="54">
        <f t="shared" si="2"/>
      </c>
      <c r="K31" s="60"/>
      <c r="L31" s="60"/>
      <c r="M31" s="60"/>
      <c r="N31" s="61"/>
      <c r="O31" s="59"/>
    </row>
    <row r="32" spans="1:15" ht="19.5" customHeight="1">
      <c r="A32" s="58" t="s">
        <v>585</v>
      </c>
      <c r="B32" s="55"/>
      <c r="C32" s="55"/>
      <c r="D32" s="55"/>
      <c r="E32" s="54">
        <f t="shared" si="2"/>
      </c>
      <c r="K32" s="62"/>
      <c r="L32" s="62"/>
      <c r="M32" s="62"/>
      <c r="N32" s="61"/>
      <c r="O32" s="59"/>
    </row>
    <row r="33" spans="1:15" ht="19.5" customHeight="1">
      <c r="A33" s="58" t="s">
        <v>586</v>
      </c>
      <c r="B33" s="55"/>
      <c r="C33" s="55"/>
      <c r="D33" s="55"/>
      <c r="E33" s="54">
        <f t="shared" si="2"/>
      </c>
      <c r="K33" s="62"/>
      <c r="L33" s="62"/>
      <c r="M33" s="62"/>
      <c r="N33" s="61"/>
      <c r="O33" s="59"/>
    </row>
    <row r="34" spans="1:15" ht="19.5" customHeight="1">
      <c r="A34" s="58" t="s">
        <v>587</v>
      </c>
      <c r="B34" s="55"/>
      <c r="C34" s="55">
        <v>5711</v>
      </c>
      <c r="D34" s="55"/>
      <c r="E34" s="54">
        <f t="shared" si="2"/>
      </c>
      <c r="K34" s="62"/>
      <c r="L34" s="62"/>
      <c r="M34" s="62"/>
      <c r="N34" s="61"/>
      <c r="O34" s="59"/>
    </row>
    <row r="35" spans="1:15" ht="19.5" customHeight="1">
      <c r="A35" s="36" t="s">
        <v>588</v>
      </c>
      <c r="B35" s="55"/>
      <c r="C35" s="55"/>
      <c r="D35" s="55"/>
      <c r="E35" s="54">
        <f t="shared" si="2"/>
      </c>
      <c r="K35" s="67"/>
      <c r="L35" s="67"/>
      <c r="M35" s="62"/>
      <c r="N35" s="61"/>
      <c r="O35" s="59"/>
    </row>
    <row r="36" spans="1:15" ht="19.5" customHeight="1">
      <c r="A36" s="36" t="s">
        <v>589</v>
      </c>
      <c r="B36" s="55">
        <f>B38</f>
        <v>145</v>
      </c>
      <c r="C36" s="55">
        <f>C37</f>
        <v>1025</v>
      </c>
      <c r="D36" s="55">
        <f>D37+D38</f>
        <v>880</v>
      </c>
      <c r="E36" s="54"/>
      <c r="K36" s="63"/>
      <c r="L36" s="63"/>
      <c r="M36" s="63"/>
      <c r="N36" s="64"/>
      <c r="O36" s="59"/>
    </row>
    <row r="37" spans="1:15" ht="19.5" customHeight="1">
      <c r="A37" s="36" t="s">
        <v>590</v>
      </c>
      <c r="B37" s="55"/>
      <c r="C37" s="55">
        <v>1025</v>
      </c>
      <c r="D37" s="55">
        <f>C37-B37</f>
        <v>1025</v>
      </c>
      <c r="E37" s="54">
        <f>IF(B37=0,"",ROUND(D37/B37*100,1))</f>
      </c>
      <c r="K37" s="63"/>
      <c r="L37" s="63"/>
      <c r="M37" s="63"/>
      <c r="N37" s="64"/>
      <c r="O37" s="59"/>
    </row>
    <row r="38" spans="1:15" ht="19.5" customHeight="1">
      <c r="A38" s="36" t="s">
        <v>591</v>
      </c>
      <c r="B38" s="55">
        <v>145</v>
      </c>
      <c r="C38" s="55"/>
      <c r="D38" s="55">
        <f>C38-B38</f>
        <v>-145</v>
      </c>
      <c r="E38" s="54">
        <f>IF(B38=0,"",ROUND(D38/B38*100,1))</f>
        <v>-100</v>
      </c>
      <c r="K38" s="63"/>
      <c r="L38" s="63"/>
      <c r="M38" s="63"/>
      <c r="N38" s="64"/>
      <c r="O38" s="59"/>
    </row>
    <row r="39" spans="1:15" ht="19.5" customHeight="1">
      <c r="A39" s="41" t="s">
        <v>592</v>
      </c>
      <c r="B39" s="53">
        <f>SUM(B5,B7,B12,B23,B31,B35,B36)</f>
        <v>10597</v>
      </c>
      <c r="C39" s="53">
        <f>SUM(C5,C7,C12,C23,C31,C35,C36)</f>
        <v>36287</v>
      </c>
      <c r="D39" s="53">
        <f>SUM(D5,D7,D12,D23,D31,D35,D36)</f>
        <v>25690</v>
      </c>
      <c r="E39" s="54">
        <f>IF(B39=0,"",ROUND(D39/B39*100,1))</f>
        <v>242.4</v>
      </c>
      <c r="K39" s="68"/>
      <c r="L39" s="68"/>
      <c r="M39" s="68"/>
      <c r="N39" s="61"/>
      <c r="O39" s="59"/>
    </row>
    <row r="40" spans="11:15" ht="19.5" customHeight="1">
      <c r="K40" s="59"/>
      <c r="L40" s="59"/>
      <c r="M40" s="59"/>
      <c r="N40" s="59"/>
      <c r="O40" s="59"/>
    </row>
    <row r="41" spans="11:15" ht="19.5" customHeight="1">
      <c r="K41" s="59"/>
      <c r="L41" s="59"/>
      <c r="M41" s="59"/>
      <c r="N41" s="59"/>
      <c r="O41" s="59"/>
    </row>
    <row r="42" spans="11:15" ht="19.5" customHeight="1">
      <c r="K42" s="59"/>
      <c r="L42" s="59"/>
      <c r="M42" s="59"/>
      <c r="N42" s="59"/>
      <c r="O42" s="59"/>
    </row>
    <row r="43" spans="11:15" ht="19.5" customHeight="1">
      <c r="K43" s="59"/>
      <c r="L43" s="59"/>
      <c r="M43" s="59"/>
      <c r="N43" s="59"/>
      <c r="O43" s="59"/>
    </row>
    <row r="44" spans="11:15" ht="19.5" customHeight="1">
      <c r="K44" s="59"/>
      <c r="L44" s="59"/>
      <c r="M44" s="59"/>
      <c r="N44" s="59"/>
      <c r="O44" s="59"/>
    </row>
    <row r="45" spans="11:15" ht="19.5" customHeight="1">
      <c r="K45" s="59"/>
      <c r="L45" s="59"/>
      <c r="M45" s="59"/>
      <c r="N45" s="59"/>
      <c r="O45" s="59"/>
    </row>
    <row r="46" spans="11:15" ht="19.5" customHeight="1">
      <c r="K46" s="59"/>
      <c r="L46" s="59"/>
      <c r="M46" s="59"/>
      <c r="N46" s="59"/>
      <c r="O46" s="59"/>
    </row>
    <row r="47" ht="19.5" customHeight="1"/>
    <row r="48" ht="19.5" customHeight="1"/>
    <row r="49" ht="19.5" customHeight="1"/>
    <row r="50" ht="19.5" customHeight="1"/>
    <row r="51" ht="19.5" customHeight="1"/>
  </sheetData>
  <sheetProtection/>
  <mergeCells count="1">
    <mergeCell ref="A2:E2"/>
  </mergeCells>
  <printOptions/>
  <pageMargins left="0.7513888888888889" right="0.7513888888888889" top="1" bottom="1" header="0.5" footer="0.5"/>
  <pageSetup horizontalDpi="600" verticalDpi="600" orientation="portrait" paperSize="9" scale="75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45"/>
  <sheetViews>
    <sheetView workbookViewId="0" topLeftCell="A24">
      <selection activeCell="D22" sqref="D22"/>
    </sheetView>
  </sheetViews>
  <sheetFormatPr defaultColWidth="8.75390625" defaultRowHeight="19.5" customHeight="1"/>
  <cols>
    <col min="1" max="1" width="59.125" style="25" customWidth="1"/>
    <col min="2" max="2" width="14.50390625" style="26" customWidth="1"/>
    <col min="3" max="32" width="9.00390625" style="25" bestFit="1" customWidth="1"/>
    <col min="33" max="16384" width="8.75390625" style="25" customWidth="1"/>
  </cols>
  <sheetData>
    <row r="1" spans="1:2" ht="19.5" customHeight="1">
      <c r="A1" s="27"/>
      <c r="B1" s="28"/>
    </row>
    <row r="2" spans="1:2" s="24" customFormat="1" ht="27.75" customHeight="1">
      <c r="A2" s="15" t="s">
        <v>593</v>
      </c>
      <c r="B2" s="29"/>
    </row>
    <row r="3" spans="1:2" ht="19.5" customHeight="1">
      <c r="A3" s="30"/>
      <c r="B3" s="31" t="s">
        <v>1</v>
      </c>
    </row>
    <row r="4" spans="1:2" ht="39.75" customHeight="1">
      <c r="A4" s="32" t="s">
        <v>52</v>
      </c>
      <c r="B4" s="33" t="s">
        <v>423</v>
      </c>
    </row>
    <row r="5" spans="1:2" ht="23.25" customHeight="1">
      <c r="A5" s="34" t="s">
        <v>594</v>
      </c>
      <c r="B5" s="35"/>
    </row>
    <row r="6" spans="1:2" ht="23.25" customHeight="1">
      <c r="A6" s="36" t="s">
        <v>595</v>
      </c>
      <c r="B6" s="35"/>
    </row>
    <row r="7" spans="1:2" ht="23.25" customHeight="1">
      <c r="A7" s="36" t="s">
        <v>596</v>
      </c>
      <c r="B7" s="35"/>
    </row>
    <row r="8" spans="1:2" ht="19.5" customHeight="1">
      <c r="A8" s="34" t="s">
        <v>597</v>
      </c>
      <c r="B8" s="37"/>
    </row>
    <row r="9" spans="1:2" ht="19.5" customHeight="1">
      <c r="A9" s="34" t="s">
        <v>561</v>
      </c>
      <c r="B9" s="37"/>
    </row>
    <row r="10" spans="1:2" ht="19.5" customHeight="1">
      <c r="A10" s="38" t="s">
        <v>598</v>
      </c>
      <c r="B10" s="39"/>
    </row>
    <row r="11" spans="1:2" ht="19.5" customHeight="1">
      <c r="A11" s="38" t="s">
        <v>599</v>
      </c>
      <c r="B11" s="39"/>
    </row>
    <row r="12" spans="1:2" ht="19.5" customHeight="1">
      <c r="A12" s="38" t="s">
        <v>600</v>
      </c>
      <c r="B12" s="39"/>
    </row>
    <row r="13" spans="1:2" ht="19.5" customHeight="1">
      <c r="A13" s="34" t="s">
        <v>565</v>
      </c>
      <c r="B13" s="37">
        <f>B14+B21+B25+B26+B32</f>
        <v>29551</v>
      </c>
    </row>
    <row r="14" spans="1:2" ht="19.5" customHeight="1">
      <c r="A14" s="34" t="s">
        <v>601</v>
      </c>
      <c r="B14" s="37">
        <f>B15+B16+B19+B20</f>
        <v>24551</v>
      </c>
    </row>
    <row r="15" spans="1:2" ht="19.5" customHeight="1">
      <c r="A15" s="40" t="s">
        <v>602</v>
      </c>
      <c r="B15" s="39">
        <v>5000</v>
      </c>
    </row>
    <row r="16" spans="1:2" ht="19.5" customHeight="1">
      <c r="A16" s="40" t="s">
        <v>603</v>
      </c>
      <c r="B16" s="39">
        <v>7692</v>
      </c>
    </row>
    <row r="17" spans="1:2" ht="19.5" customHeight="1">
      <c r="A17" s="40" t="s">
        <v>604</v>
      </c>
      <c r="B17" s="39"/>
    </row>
    <row r="18" spans="1:2" ht="19.5" customHeight="1">
      <c r="A18" s="40" t="s">
        <v>605</v>
      </c>
      <c r="B18" s="39"/>
    </row>
    <row r="19" spans="1:2" ht="19.5" customHeight="1">
      <c r="A19" s="40" t="s">
        <v>606</v>
      </c>
      <c r="B19" s="39">
        <v>5123</v>
      </c>
    </row>
    <row r="20" spans="1:2" ht="19.5" customHeight="1">
      <c r="A20" s="40" t="s">
        <v>607</v>
      </c>
      <c r="B20" s="39">
        <v>6736</v>
      </c>
    </row>
    <row r="21" spans="1:2" ht="19.5" customHeight="1">
      <c r="A21" s="34" t="s">
        <v>608</v>
      </c>
      <c r="B21" s="37">
        <f>B23</f>
        <v>5000</v>
      </c>
    </row>
    <row r="22" spans="1:2" ht="19.5" customHeight="1">
      <c r="A22" s="38" t="s">
        <v>609</v>
      </c>
      <c r="B22" s="37"/>
    </row>
    <row r="23" spans="1:2" ht="19.5" customHeight="1">
      <c r="A23" s="38" t="s">
        <v>610</v>
      </c>
      <c r="B23" s="37">
        <v>5000</v>
      </c>
    </row>
    <row r="24" spans="1:2" ht="19.5" customHeight="1">
      <c r="A24" s="38" t="s">
        <v>611</v>
      </c>
      <c r="B24" s="37"/>
    </row>
    <row r="25" spans="1:2" ht="19.5" customHeight="1">
      <c r="A25" s="34" t="s">
        <v>568</v>
      </c>
      <c r="B25" s="37"/>
    </row>
    <row r="26" spans="1:2" ht="19.5" customHeight="1">
      <c r="A26" s="34" t="s">
        <v>569</v>
      </c>
      <c r="B26" s="37">
        <f>SUM(B27:B31)</f>
        <v>0</v>
      </c>
    </row>
    <row r="27" spans="1:2" ht="19.5" customHeight="1">
      <c r="A27" s="38" t="s">
        <v>612</v>
      </c>
      <c r="B27" s="39"/>
    </row>
    <row r="28" spans="1:2" ht="19.5" customHeight="1">
      <c r="A28" s="38" t="s">
        <v>613</v>
      </c>
      <c r="B28" s="39"/>
    </row>
    <row r="29" spans="1:2" ht="19.5" customHeight="1">
      <c r="A29" s="38" t="s">
        <v>614</v>
      </c>
      <c r="B29" s="39"/>
    </row>
    <row r="30" spans="1:2" ht="19.5" customHeight="1">
      <c r="A30" s="38" t="s">
        <v>615</v>
      </c>
      <c r="B30" s="39"/>
    </row>
    <row r="31" spans="1:2" ht="19.5" customHeight="1">
      <c r="A31" s="38" t="s">
        <v>616</v>
      </c>
      <c r="B31" s="39"/>
    </row>
    <row r="32" spans="1:2" ht="19.5" customHeight="1">
      <c r="A32" s="34" t="s">
        <v>617</v>
      </c>
      <c r="B32" s="37"/>
    </row>
    <row r="33" spans="1:2" ht="19.5" customHeight="1">
      <c r="A33" s="34" t="s">
        <v>618</v>
      </c>
      <c r="B33" s="39"/>
    </row>
    <row r="34" spans="1:2" ht="19.5" customHeight="1">
      <c r="A34" s="34" t="s">
        <v>619</v>
      </c>
      <c r="B34" s="39"/>
    </row>
    <row r="35" spans="1:2" ht="19.5" customHeight="1">
      <c r="A35" s="34" t="s">
        <v>620</v>
      </c>
      <c r="B35" s="37"/>
    </row>
    <row r="36" spans="1:2" ht="19.5" customHeight="1">
      <c r="A36" s="36" t="s">
        <v>621</v>
      </c>
      <c r="B36" s="37"/>
    </row>
    <row r="37" spans="1:2" ht="19.5" customHeight="1">
      <c r="A37" s="38" t="s">
        <v>585</v>
      </c>
      <c r="B37" s="37"/>
    </row>
    <row r="38" spans="1:2" ht="19.5" customHeight="1">
      <c r="A38" s="38" t="s">
        <v>622</v>
      </c>
      <c r="B38" s="37"/>
    </row>
    <row r="39" spans="1:2" ht="19.5" customHeight="1">
      <c r="A39" s="38" t="s">
        <v>623</v>
      </c>
      <c r="B39" s="37"/>
    </row>
    <row r="40" spans="1:2" ht="19.5" customHeight="1">
      <c r="A40" s="38" t="s">
        <v>624</v>
      </c>
      <c r="B40" s="37"/>
    </row>
    <row r="41" spans="1:2" ht="19.5" customHeight="1">
      <c r="A41" s="38" t="s">
        <v>625</v>
      </c>
      <c r="B41" s="37"/>
    </row>
    <row r="42" spans="1:2" ht="19.5" customHeight="1">
      <c r="A42" s="38" t="s">
        <v>626</v>
      </c>
      <c r="B42" s="37"/>
    </row>
    <row r="43" spans="1:2" ht="19.5" customHeight="1">
      <c r="A43" s="36" t="s">
        <v>627</v>
      </c>
      <c r="B43" s="37">
        <f>B44</f>
        <v>5711</v>
      </c>
    </row>
    <row r="44" spans="1:2" ht="19.5" customHeight="1">
      <c r="A44" s="36" t="s">
        <v>628</v>
      </c>
      <c r="B44" s="37">
        <v>5711</v>
      </c>
    </row>
    <row r="45" spans="1:2" ht="19.5" customHeight="1">
      <c r="A45" s="41" t="s">
        <v>592</v>
      </c>
      <c r="B45" s="42">
        <f>B8+B5+B13+B36+B43</f>
        <v>35262</v>
      </c>
    </row>
  </sheetData>
  <sheetProtection/>
  <mergeCells count="1">
    <mergeCell ref="A2:B2"/>
  </mergeCells>
  <printOptions/>
  <pageMargins left="0.7513888888888889" right="0.7513888888888889" top="1" bottom="1" header="0.5" footer="0.5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0"/>
  <sheetViews>
    <sheetView workbookViewId="0" topLeftCell="A1">
      <selection activeCell="B10" sqref="B10"/>
    </sheetView>
  </sheetViews>
  <sheetFormatPr defaultColWidth="9.00390625" defaultRowHeight="14.25"/>
  <cols>
    <col min="1" max="1" width="31.50390625" style="13" customWidth="1"/>
    <col min="2" max="2" width="13.625" style="13" customWidth="1"/>
    <col min="3" max="3" width="13.25390625" style="13" customWidth="1"/>
    <col min="4" max="4" width="16.25390625" style="13" customWidth="1"/>
    <col min="5" max="5" width="12.625" style="14" customWidth="1"/>
    <col min="6" max="16384" width="9.00390625" style="13" customWidth="1"/>
  </cols>
  <sheetData>
    <row r="1" spans="1:5" ht="22.5">
      <c r="A1" s="15" t="s">
        <v>629</v>
      </c>
      <c r="B1" s="15"/>
      <c r="C1" s="15"/>
      <c r="D1" s="15"/>
      <c r="E1" s="15"/>
    </row>
    <row r="2" ht="39.75" customHeight="1">
      <c r="E2" s="14" t="s">
        <v>1</v>
      </c>
    </row>
    <row r="3" spans="1:5" ht="45.75" customHeight="1">
      <c r="A3" s="16" t="s">
        <v>23</v>
      </c>
      <c r="B3" s="16" t="s">
        <v>424</v>
      </c>
      <c r="C3" s="17" t="s">
        <v>630</v>
      </c>
      <c r="D3" s="17" t="s">
        <v>631</v>
      </c>
      <c r="E3" s="17" t="s">
        <v>632</v>
      </c>
    </row>
    <row r="4" spans="1:5" ht="31.5" customHeight="1">
      <c r="A4" s="18" t="s">
        <v>594</v>
      </c>
      <c r="B4" s="19"/>
      <c r="C4" s="19"/>
      <c r="D4" s="19"/>
      <c r="E4" s="19"/>
    </row>
    <row r="5" spans="1:5" ht="31.5" customHeight="1">
      <c r="A5" s="18" t="s">
        <v>597</v>
      </c>
      <c r="B5" s="20"/>
      <c r="C5" s="20"/>
      <c r="D5" s="20"/>
      <c r="E5" s="20"/>
    </row>
    <row r="6" spans="1:5" ht="31.5" customHeight="1">
      <c r="A6" s="18" t="s">
        <v>565</v>
      </c>
      <c r="B6" s="20">
        <f>C6+D6+E6</f>
        <v>30139</v>
      </c>
      <c r="C6" s="20">
        <v>29994</v>
      </c>
      <c r="D6" s="20"/>
      <c r="E6" s="20">
        <v>145</v>
      </c>
    </row>
    <row r="7" spans="1:5" ht="31.5" customHeight="1">
      <c r="A7" s="21" t="s">
        <v>633</v>
      </c>
      <c r="B7" s="20">
        <f>C7+D7+E7</f>
        <v>0</v>
      </c>
      <c r="C7" s="20"/>
      <c r="D7" s="20"/>
      <c r="E7" s="20"/>
    </row>
    <row r="8" spans="1:5" ht="31.5" customHeight="1">
      <c r="A8" s="21" t="s">
        <v>634</v>
      </c>
      <c r="B8" s="20">
        <f>C8+D8+E8</f>
        <v>5123</v>
      </c>
      <c r="C8" s="20">
        <v>5123</v>
      </c>
      <c r="D8" s="20"/>
      <c r="E8" s="20"/>
    </row>
    <row r="9" spans="1:5" ht="24" customHeight="1">
      <c r="A9" s="22"/>
      <c r="B9" s="20"/>
      <c r="C9" s="20"/>
      <c r="D9" s="20"/>
      <c r="E9" s="20"/>
    </row>
    <row r="10" spans="1:5" ht="35.25" customHeight="1">
      <c r="A10" s="23" t="s">
        <v>635</v>
      </c>
      <c r="B10" s="20">
        <f>SUM(B4:B8)</f>
        <v>35262</v>
      </c>
      <c r="C10" s="20">
        <f>SUM(C4:C8)</f>
        <v>35117</v>
      </c>
      <c r="D10" s="20">
        <f>SUM(D4:D8)</f>
        <v>0</v>
      </c>
      <c r="E10" s="20">
        <f>SUM(E4:E8)</f>
        <v>145</v>
      </c>
    </row>
  </sheetData>
  <sheetProtection/>
  <mergeCells count="1">
    <mergeCell ref="A1:E1"/>
  </mergeCells>
  <printOptions/>
  <pageMargins left="0.7513888888888889" right="0.7513888888888889" top="1" bottom="1" header="0.5" footer="0.5"/>
  <pageSetup horizontalDpi="600" verticalDpi="6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17"/>
  <sheetViews>
    <sheetView workbookViewId="0" topLeftCell="A1">
      <selection activeCell="H14" sqref="H14"/>
    </sheetView>
  </sheetViews>
  <sheetFormatPr defaultColWidth="8.75390625" defaultRowHeight="21" customHeight="1"/>
  <cols>
    <col min="1" max="1" width="37.125" style="2" customWidth="1"/>
    <col min="2" max="2" width="29.125" style="2" customWidth="1"/>
    <col min="3" max="3" width="13.50390625" style="2" customWidth="1"/>
    <col min="4" max="32" width="9.00390625" style="2" bestFit="1" customWidth="1"/>
    <col min="33" max="16384" width="8.75390625" style="2" customWidth="1"/>
  </cols>
  <sheetData>
    <row r="1" ht="39.75" customHeight="1">
      <c r="A1" s="1"/>
    </row>
    <row r="2" spans="1:3" ht="41.25" customHeight="1">
      <c r="A2" s="3" t="s">
        <v>636</v>
      </c>
      <c r="B2" s="3"/>
      <c r="C2" s="3"/>
    </row>
    <row r="3" spans="1:3" s="1" customFormat="1" ht="24.75" customHeight="1">
      <c r="A3" s="4"/>
      <c r="C3" s="5" t="s">
        <v>1</v>
      </c>
    </row>
    <row r="4" spans="1:3" s="1" customFormat="1" ht="47.25" customHeight="1">
      <c r="A4" s="6" t="s">
        <v>52</v>
      </c>
      <c r="B4" s="7" t="s">
        <v>637</v>
      </c>
      <c r="C4" s="8" t="s">
        <v>638</v>
      </c>
    </row>
    <row r="5" spans="1:3" ht="31.5" customHeight="1">
      <c r="A5" s="9" t="s">
        <v>639</v>
      </c>
      <c r="B5" s="10"/>
      <c r="C5" s="10"/>
    </row>
    <row r="6" spans="1:3" ht="31.5" customHeight="1">
      <c r="A6" s="9" t="s">
        <v>640</v>
      </c>
      <c r="B6" s="10"/>
      <c r="C6" s="10"/>
    </row>
    <row r="7" spans="1:3" ht="31.5" customHeight="1">
      <c r="A7" s="9" t="s">
        <v>641</v>
      </c>
      <c r="B7" s="10"/>
      <c r="C7" s="10"/>
    </row>
    <row r="8" spans="1:3" ht="31.5" customHeight="1">
      <c r="A8" s="9" t="s">
        <v>642</v>
      </c>
      <c r="B8" s="10"/>
      <c r="C8" s="10"/>
    </row>
    <row r="9" spans="1:3" ht="31.5" customHeight="1">
      <c r="A9" s="9" t="s">
        <v>643</v>
      </c>
      <c r="B9" s="10"/>
      <c r="C9" s="10"/>
    </row>
    <row r="10" spans="1:3" ht="31.5" customHeight="1">
      <c r="A10" s="9" t="s">
        <v>644</v>
      </c>
      <c r="B10" s="10"/>
      <c r="C10" s="10"/>
    </row>
    <row r="11" spans="1:3" ht="31.5" customHeight="1">
      <c r="A11" s="9" t="s">
        <v>645</v>
      </c>
      <c r="B11" s="10"/>
      <c r="C11" s="10"/>
    </row>
    <row r="12" spans="1:3" ht="31.5" customHeight="1">
      <c r="A12" s="9" t="s">
        <v>646</v>
      </c>
      <c r="B12" s="10"/>
      <c r="C12" s="10"/>
    </row>
    <row r="13" spans="1:3" ht="31.5" customHeight="1">
      <c r="A13" s="9" t="s">
        <v>647</v>
      </c>
      <c r="B13" s="10"/>
      <c r="C13" s="10"/>
    </row>
    <row r="14" spans="1:3" ht="31.5" customHeight="1">
      <c r="A14" s="9" t="s">
        <v>648</v>
      </c>
      <c r="B14" s="10"/>
      <c r="C14" s="10"/>
    </row>
    <row r="15" spans="1:3" ht="31.5" customHeight="1">
      <c r="A15" s="9" t="s">
        <v>649</v>
      </c>
      <c r="B15" s="10"/>
      <c r="C15" s="10"/>
    </row>
    <row r="16" spans="1:3" ht="31.5" customHeight="1">
      <c r="A16" s="11"/>
      <c r="B16" s="10"/>
      <c r="C16" s="10"/>
    </row>
    <row r="17" spans="1:3" ht="31.5" customHeight="1">
      <c r="A17" s="12" t="s">
        <v>592</v>
      </c>
      <c r="B17" s="10">
        <f>SUM(B5:B15)</f>
        <v>0</v>
      </c>
      <c r="C17" s="10"/>
    </row>
  </sheetData>
  <sheetProtection/>
  <mergeCells count="1">
    <mergeCell ref="A2:C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0"/>
  <sheetViews>
    <sheetView workbookViewId="0" topLeftCell="A3">
      <selection activeCell="E3" sqref="E1:G65536"/>
    </sheetView>
  </sheetViews>
  <sheetFormatPr defaultColWidth="9.00390625" defaultRowHeight="14.25"/>
  <cols>
    <col min="1" max="1" width="32.50390625" style="43" customWidth="1"/>
    <col min="2" max="3" width="25.125" style="43" customWidth="1"/>
    <col min="4" max="4" width="16.25390625" style="43" customWidth="1"/>
    <col min="5" max="16384" width="9.00390625" style="43" customWidth="1"/>
  </cols>
  <sheetData>
    <row r="1" ht="18" customHeight="1">
      <c r="A1" s="264"/>
    </row>
    <row r="2" spans="1:4" s="264" customFormat="1" ht="25.5">
      <c r="A2" s="178" t="s">
        <v>22</v>
      </c>
      <c r="B2" s="178"/>
      <c r="C2" s="178"/>
      <c r="D2" s="178"/>
    </row>
    <row r="3" spans="1:4" ht="20.25" customHeight="1">
      <c r="A3" s="264"/>
      <c r="D3" s="266" t="s">
        <v>1</v>
      </c>
    </row>
    <row r="4" spans="1:4" ht="31.5" customHeight="1">
      <c r="A4" s="267" t="s">
        <v>23</v>
      </c>
      <c r="B4" s="268" t="s">
        <v>24</v>
      </c>
      <c r="C4" s="267" t="s">
        <v>25</v>
      </c>
      <c r="D4" s="268" t="s">
        <v>26</v>
      </c>
    </row>
    <row r="5" spans="1:4" ht="19.5" customHeight="1">
      <c r="A5" s="269" t="s">
        <v>27</v>
      </c>
      <c r="B5" s="270">
        <f>SUM(B6:B18)</f>
        <v>10910</v>
      </c>
      <c r="C5" s="270">
        <f>SUM(C6:C18)</f>
        <v>10940</v>
      </c>
      <c r="D5" s="271">
        <f>IF(B5=0,"",ROUND(C5/B5*100,1))</f>
        <v>100.3</v>
      </c>
    </row>
    <row r="6" spans="1:4" ht="19.5" customHeight="1">
      <c r="A6" s="272" t="s">
        <v>28</v>
      </c>
      <c r="B6" s="273">
        <v>4717</v>
      </c>
      <c r="C6" s="273">
        <v>4700</v>
      </c>
      <c r="D6" s="39">
        <f aca="true" t="shared" si="0" ref="D6:D29">IF(B6=0,"",ROUND(C6/B6*100,1))</f>
        <v>99.6</v>
      </c>
    </row>
    <row r="7" spans="1:4" ht="19.5" customHeight="1">
      <c r="A7" s="272" t="s">
        <v>29</v>
      </c>
      <c r="B7" s="273">
        <v>667</v>
      </c>
      <c r="C7" s="273">
        <v>745</v>
      </c>
      <c r="D7" s="39">
        <f t="shared" si="0"/>
        <v>111.7</v>
      </c>
    </row>
    <row r="8" spans="1:6" ht="19.5" customHeight="1">
      <c r="A8" s="272" t="s">
        <v>30</v>
      </c>
      <c r="B8" s="273">
        <v>90</v>
      </c>
      <c r="C8" s="273">
        <v>230</v>
      </c>
      <c r="D8" s="39">
        <f t="shared" si="0"/>
        <v>255.6</v>
      </c>
      <c r="F8" s="274"/>
    </row>
    <row r="9" spans="1:4" ht="19.5" customHeight="1">
      <c r="A9" s="272" t="s">
        <v>31</v>
      </c>
      <c r="B9" s="273">
        <v>890</v>
      </c>
      <c r="C9" s="273">
        <v>890</v>
      </c>
      <c r="D9" s="39">
        <f t="shared" si="0"/>
        <v>100</v>
      </c>
    </row>
    <row r="10" spans="1:4" ht="19.5" customHeight="1">
      <c r="A10" s="272" t="s">
        <v>32</v>
      </c>
      <c r="B10" s="273">
        <v>521</v>
      </c>
      <c r="C10" s="273">
        <v>522</v>
      </c>
      <c r="D10" s="39">
        <f t="shared" si="0"/>
        <v>100.2</v>
      </c>
    </row>
    <row r="11" spans="1:4" ht="19.5" customHeight="1">
      <c r="A11" s="272" t="s">
        <v>33</v>
      </c>
      <c r="B11" s="273">
        <v>815</v>
      </c>
      <c r="C11" s="273">
        <v>820</v>
      </c>
      <c r="D11" s="39">
        <f t="shared" si="0"/>
        <v>100.6</v>
      </c>
    </row>
    <row r="12" spans="1:4" ht="19.5" customHeight="1">
      <c r="A12" s="272" t="s">
        <v>34</v>
      </c>
      <c r="B12" s="273">
        <v>201</v>
      </c>
      <c r="C12" s="273">
        <v>201</v>
      </c>
      <c r="D12" s="39">
        <f t="shared" si="0"/>
        <v>100</v>
      </c>
    </row>
    <row r="13" spans="1:4" ht="19.5" customHeight="1">
      <c r="A13" s="272" t="s">
        <v>35</v>
      </c>
      <c r="B13" s="273">
        <v>1755</v>
      </c>
      <c r="C13" s="273">
        <v>1690</v>
      </c>
      <c r="D13" s="39">
        <f t="shared" si="0"/>
        <v>96.3</v>
      </c>
    </row>
    <row r="14" spans="1:4" ht="19.5" customHeight="1">
      <c r="A14" s="272" t="s">
        <v>36</v>
      </c>
      <c r="B14" s="273">
        <v>120</v>
      </c>
      <c r="C14" s="273">
        <v>120</v>
      </c>
      <c r="D14" s="39">
        <f t="shared" si="0"/>
        <v>100</v>
      </c>
    </row>
    <row r="15" spans="1:4" ht="19.5" customHeight="1">
      <c r="A15" s="272" t="s">
        <v>37</v>
      </c>
      <c r="B15" s="273"/>
      <c r="C15" s="273"/>
      <c r="D15" s="39">
        <f t="shared" si="0"/>
      </c>
    </row>
    <row r="16" spans="1:4" ht="19.5" customHeight="1">
      <c r="A16" s="275" t="s">
        <v>38</v>
      </c>
      <c r="B16" s="273">
        <v>1112</v>
      </c>
      <c r="C16" s="273">
        <v>1000</v>
      </c>
      <c r="D16" s="39">
        <f t="shared" si="0"/>
        <v>89.9</v>
      </c>
    </row>
    <row r="17" spans="1:4" ht="19.5" customHeight="1">
      <c r="A17" s="272" t="s">
        <v>39</v>
      </c>
      <c r="B17" s="273"/>
      <c r="C17" s="273"/>
      <c r="D17" s="39">
        <f t="shared" si="0"/>
      </c>
    </row>
    <row r="18" spans="1:4" ht="19.5" customHeight="1">
      <c r="A18" s="272" t="s">
        <v>40</v>
      </c>
      <c r="B18" s="273">
        <v>22</v>
      </c>
      <c r="C18" s="273">
        <v>22</v>
      </c>
      <c r="D18" s="39">
        <f>IF(B18=0,"",ROUND(C18/B18*100,1))</f>
        <v>100</v>
      </c>
    </row>
    <row r="19" spans="1:4" ht="19.5" customHeight="1">
      <c r="A19" s="272" t="s">
        <v>41</v>
      </c>
      <c r="C19" s="273"/>
      <c r="D19" s="39"/>
    </row>
    <row r="20" spans="1:4" ht="21" customHeight="1">
      <c r="A20" s="269" t="s">
        <v>42</v>
      </c>
      <c r="B20" s="276">
        <f>SUM(B21:B26)</f>
        <v>7</v>
      </c>
      <c r="C20" s="276">
        <f>SUM(C21:C26)</f>
        <v>580</v>
      </c>
      <c r="D20" s="267">
        <f>IF(B20=0,"",ROUND(C20/B20*100,1))</f>
        <v>8285.7</v>
      </c>
    </row>
    <row r="21" spans="1:4" ht="19.5" customHeight="1">
      <c r="A21" s="277" t="s">
        <v>43</v>
      </c>
      <c r="B21" s="273"/>
      <c r="C21" s="273"/>
      <c r="D21" s="39">
        <f aca="true" t="shared" si="1" ref="D20:D24">IF(B21=0,"",ROUND(C21/B21*100,1))</f>
      </c>
    </row>
    <row r="22" spans="1:4" ht="19.5" customHeight="1">
      <c r="A22" s="277" t="s">
        <v>44</v>
      </c>
      <c r="B22" s="273"/>
      <c r="C22" s="273"/>
      <c r="D22" s="39">
        <f t="shared" si="1"/>
      </c>
    </row>
    <row r="23" spans="1:4" ht="19.5" customHeight="1">
      <c r="A23" s="277" t="s">
        <v>45</v>
      </c>
      <c r="B23" s="273">
        <v>0</v>
      </c>
      <c r="C23" s="273">
        <v>504</v>
      </c>
      <c r="D23" s="39">
        <f t="shared" si="1"/>
      </c>
    </row>
    <row r="24" spans="1:4" ht="19.5" customHeight="1">
      <c r="A24" s="277" t="s">
        <v>46</v>
      </c>
      <c r="B24" s="273">
        <v>7</v>
      </c>
      <c r="C24" s="273">
        <v>76</v>
      </c>
      <c r="D24" s="39">
        <f>IF(B24=0,"",ROUND(C24/B24*100,1))</f>
        <v>1085.7</v>
      </c>
    </row>
    <row r="25" spans="1:4" ht="19.5" customHeight="1">
      <c r="A25" s="277" t="s">
        <v>47</v>
      </c>
      <c r="B25" s="273"/>
      <c r="D25" s="39">
        <f>IF(B25=0,"",ROUND(C24/B25*100,1))</f>
      </c>
    </row>
    <row r="26" spans="1:4" ht="19.5" customHeight="1">
      <c r="A26" s="277" t="s">
        <v>48</v>
      </c>
      <c r="B26" s="278"/>
      <c r="C26" s="278"/>
      <c r="D26" s="39">
        <f t="shared" si="0"/>
      </c>
    </row>
    <row r="27" spans="1:4" s="265" customFormat="1" ht="19.5" customHeight="1">
      <c r="A27" s="279" t="s">
        <v>49</v>
      </c>
      <c r="B27" s="280"/>
      <c r="D27" s="39"/>
    </row>
    <row r="28" spans="1:4" ht="19.5" customHeight="1">
      <c r="A28" s="279" t="s">
        <v>49</v>
      </c>
      <c r="B28" s="279"/>
      <c r="C28" s="279"/>
      <c r="D28" s="39">
        <f t="shared" si="0"/>
      </c>
    </row>
    <row r="29" spans="1:4" ht="19.5" customHeight="1">
      <c r="A29" s="267" t="s">
        <v>50</v>
      </c>
      <c r="B29" s="39">
        <f>B5+B20</f>
        <v>10917</v>
      </c>
      <c r="C29" s="39">
        <f>C5+C20</f>
        <v>11520</v>
      </c>
      <c r="D29" s="39">
        <f>IF(B29=0,"",ROUND(C29/B29*100,1))</f>
        <v>105.5</v>
      </c>
    </row>
    <row r="30" spans="1:4" ht="18.75" customHeight="1">
      <c r="A30" s="281" t="s">
        <v>49</v>
      </c>
      <c r="B30" s="281"/>
      <c r="C30" s="281"/>
      <c r="D30" s="281"/>
    </row>
    <row r="31" ht="19.5" customHeight="1"/>
    <row r="32" ht="19.5" customHeight="1"/>
    <row r="33" ht="19.5" customHeight="1"/>
    <row r="34" ht="19.5" customHeight="1"/>
  </sheetData>
  <sheetProtection/>
  <mergeCells count="2">
    <mergeCell ref="A2:D2"/>
    <mergeCell ref="A30:D30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7"/>
  <sheetViews>
    <sheetView showZeros="0" workbookViewId="0" topLeftCell="A9">
      <selection activeCell="E6" sqref="E6"/>
    </sheetView>
  </sheetViews>
  <sheetFormatPr defaultColWidth="8.75390625" defaultRowHeight="27" customHeight="1"/>
  <cols>
    <col min="1" max="1" width="30.875" style="247" customWidth="1"/>
    <col min="2" max="5" width="13.375" style="248" customWidth="1"/>
    <col min="6" max="7" width="8.75390625" style="248" customWidth="1"/>
    <col min="8" max="8" width="21.75390625" style="248" customWidth="1"/>
    <col min="9" max="9" width="22.50390625" style="248" customWidth="1"/>
    <col min="10" max="14" width="8.75390625" style="248" customWidth="1"/>
    <col min="15" max="15" width="13.125" style="248" bestFit="1" customWidth="1"/>
    <col min="16" max="16384" width="8.75390625" style="248" customWidth="1"/>
  </cols>
  <sheetData>
    <row r="1" ht="27" customHeight="1">
      <c r="A1" s="249"/>
    </row>
    <row r="2" spans="1:5" ht="33" customHeight="1">
      <c r="A2" s="250" t="s">
        <v>51</v>
      </c>
      <c r="B2" s="250"/>
      <c r="C2" s="250"/>
      <c r="D2" s="250"/>
      <c r="E2" s="250"/>
    </row>
    <row r="3" spans="1:6" ht="23.25" customHeight="1">
      <c r="A3" s="251"/>
      <c r="B3" s="252"/>
      <c r="C3" s="252"/>
      <c r="D3" s="252"/>
      <c r="E3" s="252" t="s">
        <v>1</v>
      </c>
      <c r="F3" s="252"/>
    </row>
    <row r="4" spans="1:6" s="244" customFormat="1" ht="36" customHeight="1">
      <c r="A4" s="253" t="s">
        <v>52</v>
      </c>
      <c r="B4" s="132" t="s">
        <v>53</v>
      </c>
      <c r="C4" s="132" t="s">
        <v>54</v>
      </c>
      <c r="D4" s="132" t="s">
        <v>55</v>
      </c>
      <c r="E4" s="132" t="s">
        <v>56</v>
      </c>
      <c r="F4" s="254"/>
    </row>
    <row r="5" spans="1:6" s="245" customFormat="1" ht="27" customHeight="1">
      <c r="A5" s="255" t="s">
        <v>6</v>
      </c>
      <c r="B5" s="256">
        <f>SUM(B6:B27)</f>
        <v>10680</v>
      </c>
      <c r="C5" s="256">
        <f>SUM(C6:C27)</f>
        <v>15218</v>
      </c>
      <c r="D5" s="256">
        <f>SUM(D6:D27)</f>
        <v>4538</v>
      </c>
      <c r="E5" s="257">
        <f>D5/B5*100</f>
        <v>42.49063670411985</v>
      </c>
      <c r="F5" s="254"/>
    </row>
    <row r="6" spans="1:6" s="245" customFormat="1" ht="27" customHeight="1">
      <c r="A6" s="258" t="s">
        <v>57</v>
      </c>
      <c r="B6" s="256">
        <v>10129</v>
      </c>
      <c r="C6" s="256">
        <v>12976</v>
      </c>
      <c r="D6" s="257">
        <f>C6-B6</f>
        <v>2847</v>
      </c>
      <c r="E6" s="257">
        <f>D6/B6*100</f>
        <v>28.107414354822787</v>
      </c>
      <c r="F6" s="254"/>
    </row>
    <row r="7" spans="1:6" s="245" customFormat="1" ht="27" customHeight="1">
      <c r="A7" s="258" t="s">
        <v>58</v>
      </c>
      <c r="B7" s="256"/>
      <c r="C7" s="259"/>
      <c r="D7" s="257"/>
      <c r="E7" s="257"/>
      <c r="F7" s="254"/>
    </row>
    <row r="8" spans="1:6" s="245" customFormat="1" ht="27" customHeight="1">
      <c r="A8" s="258" t="s">
        <v>59</v>
      </c>
      <c r="B8" s="256"/>
      <c r="C8" s="259"/>
      <c r="D8" s="257"/>
      <c r="E8" s="257"/>
      <c r="F8" s="254"/>
    </row>
    <row r="9" spans="1:6" s="245" customFormat="1" ht="27" customHeight="1">
      <c r="A9" s="258" t="s">
        <v>60</v>
      </c>
      <c r="B9" s="256"/>
      <c r="C9" s="259"/>
      <c r="D9" s="257"/>
      <c r="E9" s="257"/>
      <c r="F9" s="254"/>
    </row>
    <row r="10" spans="1:6" s="245" customFormat="1" ht="27" customHeight="1">
      <c r="A10" s="258" t="s">
        <v>61</v>
      </c>
      <c r="B10" s="256"/>
      <c r="C10" s="259">
        <v>655</v>
      </c>
      <c r="D10" s="257">
        <f>C10-B10</f>
        <v>655</v>
      </c>
      <c r="E10" s="257"/>
      <c r="F10" s="254"/>
    </row>
    <row r="11" spans="1:6" s="245" customFormat="1" ht="27" customHeight="1">
      <c r="A11" s="258" t="s">
        <v>62</v>
      </c>
      <c r="B11" s="256"/>
      <c r="C11" s="259"/>
      <c r="D11" s="257"/>
      <c r="E11" s="257"/>
      <c r="F11" s="254"/>
    </row>
    <row r="12" spans="1:6" s="245" customFormat="1" ht="27" customHeight="1">
      <c r="A12" s="258" t="s">
        <v>63</v>
      </c>
      <c r="B12" s="256">
        <v>265</v>
      </c>
      <c r="C12" s="259">
        <v>355</v>
      </c>
      <c r="D12" s="257">
        <f>C12-B12</f>
        <v>90</v>
      </c>
      <c r="E12" s="257">
        <f>D12/B12*100</f>
        <v>33.9622641509434</v>
      </c>
      <c r="F12" s="254"/>
    </row>
    <row r="13" spans="1:6" s="245" customFormat="1" ht="27" customHeight="1">
      <c r="A13" s="260" t="s">
        <v>64</v>
      </c>
      <c r="B13" s="256">
        <v>144</v>
      </c>
      <c r="C13" s="261">
        <v>148</v>
      </c>
      <c r="D13" s="257">
        <f>C13-B13</f>
        <v>4</v>
      </c>
      <c r="E13" s="257">
        <f>D13/B13*100</f>
        <v>2.7777777777777777</v>
      </c>
      <c r="F13" s="254"/>
    </row>
    <row r="14" spans="1:6" s="245" customFormat="1" ht="27" customHeight="1">
      <c r="A14" s="258" t="s">
        <v>65</v>
      </c>
      <c r="B14" s="256"/>
      <c r="C14" s="259">
        <v>0</v>
      </c>
      <c r="D14" s="257"/>
      <c r="E14" s="257"/>
      <c r="F14" s="254"/>
    </row>
    <row r="15" spans="1:6" s="245" customFormat="1" ht="27" customHeight="1">
      <c r="A15" s="258" t="s">
        <v>66</v>
      </c>
      <c r="B15" s="256"/>
      <c r="C15" s="259"/>
      <c r="D15" s="257"/>
      <c r="E15" s="257"/>
      <c r="F15" s="254"/>
    </row>
    <row r="16" spans="1:6" s="245" customFormat="1" ht="27" customHeight="1">
      <c r="A16" s="258" t="s">
        <v>67</v>
      </c>
      <c r="B16" s="256"/>
      <c r="C16" s="259"/>
      <c r="D16" s="257"/>
      <c r="E16" s="257"/>
      <c r="F16" s="254"/>
    </row>
    <row r="17" spans="1:6" s="245" customFormat="1" ht="27" customHeight="1">
      <c r="A17" s="258" t="s">
        <v>68</v>
      </c>
      <c r="B17" s="256"/>
      <c r="C17" s="259"/>
      <c r="D17" s="257"/>
      <c r="E17" s="257"/>
      <c r="F17" s="254"/>
    </row>
    <row r="18" spans="1:6" s="245" customFormat="1" ht="27" customHeight="1">
      <c r="A18" s="258" t="s">
        <v>69</v>
      </c>
      <c r="B18" s="256"/>
      <c r="C18" s="259"/>
      <c r="D18" s="257"/>
      <c r="E18" s="257"/>
      <c r="F18" s="254"/>
    </row>
    <row r="19" spans="1:6" s="245" customFormat="1" ht="27" customHeight="1">
      <c r="A19" s="258" t="s">
        <v>70</v>
      </c>
      <c r="B19" s="256"/>
      <c r="C19" s="259"/>
      <c r="D19" s="257"/>
      <c r="E19" s="257"/>
      <c r="F19" s="254"/>
    </row>
    <row r="20" spans="1:6" s="245" customFormat="1" ht="27" customHeight="1">
      <c r="A20" s="258" t="s">
        <v>71</v>
      </c>
      <c r="B20" s="257"/>
      <c r="C20" s="259"/>
      <c r="D20" s="257"/>
      <c r="E20" s="257"/>
      <c r="F20" s="254"/>
    </row>
    <row r="21" spans="1:6" s="245" customFormat="1" ht="27" customHeight="1">
      <c r="A21" s="258" t="s">
        <v>72</v>
      </c>
      <c r="B21" s="256"/>
      <c r="C21" s="259"/>
      <c r="D21" s="257"/>
      <c r="E21" s="257"/>
      <c r="F21" s="254"/>
    </row>
    <row r="22" spans="1:6" s="246" customFormat="1" ht="27" customHeight="1">
      <c r="A22" s="258" t="s">
        <v>73</v>
      </c>
      <c r="B22" s="256">
        <v>142</v>
      </c>
      <c r="C22" s="261">
        <v>149</v>
      </c>
      <c r="D22" s="257">
        <f aca="true" t="shared" si="0" ref="D22:D27">C22-B22</f>
        <v>7</v>
      </c>
      <c r="E22" s="257">
        <f>D22/B22*100</f>
        <v>4.929577464788732</v>
      </c>
      <c r="F22" s="262"/>
    </row>
    <row r="23" spans="1:6" s="246" customFormat="1" ht="27" customHeight="1">
      <c r="A23" s="260" t="s">
        <v>74</v>
      </c>
      <c r="B23" s="256"/>
      <c r="C23" s="261"/>
      <c r="D23" s="257"/>
      <c r="E23" s="257"/>
      <c r="F23" s="262"/>
    </row>
    <row r="24" spans="1:6" s="246" customFormat="1" ht="27" customHeight="1">
      <c r="A24" s="260" t="s">
        <v>75</v>
      </c>
      <c r="B24" s="256"/>
      <c r="C24" s="261"/>
      <c r="D24" s="257"/>
      <c r="E24" s="257"/>
      <c r="F24" s="262"/>
    </row>
    <row r="25" spans="1:5" ht="27" customHeight="1">
      <c r="A25" s="260" t="s">
        <v>76</v>
      </c>
      <c r="C25" s="263">
        <v>300</v>
      </c>
      <c r="D25" s="257">
        <f t="shared" si="0"/>
        <v>300</v>
      </c>
      <c r="E25" s="257"/>
    </row>
    <row r="26" spans="1:5" ht="27" customHeight="1">
      <c r="A26" s="260" t="s">
        <v>77</v>
      </c>
      <c r="B26" s="256"/>
      <c r="C26" s="263"/>
      <c r="D26" s="257"/>
      <c r="E26" s="257"/>
    </row>
    <row r="27" spans="1:5" ht="27" customHeight="1">
      <c r="A27" s="260" t="s">
        <v>78</v>
      </c>
      <c r="B27" s="256"/>
      <c r="C27" s="263">
        <v>635</v>
      </c>
      <c r="D27" s="257">
        <f t="shared" si="0"/>
        <v>635</v>
      </c>
      <c r="E27" s="257"/>
    </row>
  </sheetData>
  <sheetProtection/>
  <mergeCells count="1">
    <mergeCell ref="A2:E2"/>
  </mergeCell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36"/>
  <sheetViews>
    <sheetView workbookViewId="0" topLeftCell="A1">
      <selection activeCell="F23" sqref="F23"/>
    </sheetView>
  </sheetViews>
  <sheetFormatPr defaultColWidth="6.875" defaultRowHeight="20.25" customHeight="1"/>
  <cols>
    <col min="1" max="1" width="47.50390625" style="144" customWidth="1"/>
    <col min="2" max="2" width="17.25390625" style="207" customWidth="1"/>
    <col min="3" max="3" width="15.25390625" style="208" customWidth="1"/>
    <col min="4" max="4" width="17.75390625" style="208" customWidth="1"/>
    <col min="5" max="16384" width="6.875" style="144" customWidth="1"/>
  </cols>
  <sheetData>
    <row r="1" spans="1:4" ht="33" customHeight="1">
      <c r="A1" s="178" t="s">
        <v>79</v>
      </c>
      <c r="B1" s="209"/>
      <c r="C1" s="209"/>
      <c r="D1" s="209"/>
    </row>
    <row r="2" spans="1:4" ht="26.25" customHeight="1">
      <c r="A2" s="210"/>
      <c r="D2" s="211" t="s">
        <v>1</v>
      </c>
    </row>
    <row r="3" spans="1:4" ht="42.75" customHeight="1">
      <c r="A3" s="212" t="s">
        <v>80</v>
      </c>
      <c r="B3" s="213" t="s">
        <v>81</v>
      </c>
      <c r="C3" s="213" t="s">
        <v>82</v>
      </c>
      <c r="D3" s="213" t="s">
        <v>83</v>
      </c>
    </row>
    <row r="4" spans="1:4" s="73" customFormat="1" ht="20.25" customHeight="1">
      <c r="A4" s="214" t="s">
        <v>84</v>
      </c>
      <c r="B4" s="215">
        <f>B5+B106+B109+B133+B157+B174+B197+B253+B294+B304+B317+B364+B377+B386+B393+B398+B406+B414+B423+B431+B434+B430</f>
        <v>1315959</v>
      </c>
      <c r="C4" s="215">
        <f>C5+C106+C109+C133+C157+C174+C197+C253+C294+C304+C317+C364+C377+C386+C393+C398+C406+C414+C423+C431+C434+C430</f>
        <v>180956.66999999998</v>
      </c>
      <c r="D4" s="215">
        <f>D5+D106+D109+D133+D157+D174+D197+D253+D294+D304+D317+D364+D377+D386+D393+D398+D406+D414+D423+D431+D434+D430</f>
        <v>208971.33000000002</v>
      </c>
    </row>
    <row r="5" spans="1:4" ht="20.25" customHeight="1">
      <c r="A5" s="216" t="s">
        <v>85</v>
      </c>
      <c r="B5" s="217">
        <v>124795</v>
      </c>
      <c r="C5" s="218">
        <f>C6+C15+C22+C28+C33+C40+C47+C51+C55+C60+C63+C67+C72+C76+C81+C85+C90+C94+C98</f>
        <v>54549</v>
      </c>
      <c r="D5" s="218">
        <f>B5-C5</f>
        <v>70246</v>
      </c>
    </row>
    <row r="6" spans="1:4" ht="20.25" customHeight="1">
      <c r="A6" s="219" t="s">
        <v>86</v>
      </c>
      <c r="B6" s="220">
        <f>SUM(B7:B14)</f>
        <v>2067</v>
      </c>
      <c r="C6" s="220">
        <f>SUM(C7:C14)</f>
        <v>1152.3</v>
      </c>
      <c r="D6" s="215">
        <f>B6-C6</f>
        <v>914.7</v>
      </c>
    </row>
    <row r="7" spans="1:4" ht="20.25" customHeight="1">
      <c r="A7" s="221" t="s">
        <v>87</v>
      </c>
      <c r="B7" s="222">
        <v>928</v>
      </c>
      <c r="C7" s="215">
        <v>878.5</v>
      </c>
      <c r="D7" s="215">
        <f aca="true" t="shared" si="0" ref="D6:D14">B7-C7</f>
        <v>49.5</v>
      </c>
    </row>
    <row r="8" spans="1:4" ht="20.25" customHeight="1">
      <c r="A8" s="221" t="s">
        <v>88</v>
      </c>
      <c r="B8" s="222">
        <v>108</v>
      </c>
      <c r="C8" s="215"/>
      <c r="D8" s="215">
        <f t="shared" si="0"/>
        <v>108</v>
      </c>
    </row>
    <row r="9" spans="1:4" ht="20.25" customHeight="1">
      <c r="A9" s="223" t="s">
        <v>89</v>
      </c>
      <c r="B9" s="222">
        <v>20</v>
      </c>
      <c r="C9" s="215"/>
      <c r="D9" s="215">
        <f t="shared" si="0"/>
        <v>20</v>
      </c>
    </row>
    <row r="10" spans="1:4" ht="20.25" customHeight="1">
      <c r="A10" s="223" t="s">
        <v>90</v>
      </c>
      <c r="B10" s="222">
        <v>270</v>
      </c>
      <c r="C10" s="215"/>
      <c r="D10" s="215">
        <f t="shared" si="0"/>
        <v>270</v>
      </c>
    </row>
    <row r="11" spans="1:4" ht="20.25" customHeight="1">
      <c r="A11" s="223" t="s">
        <v>91</v>
      </c>
      <c r="B11" s="222">
        <v>60</v>
      </c>
      <c r="C11" s="215"/>
      <c r="D11" s="215">
        <f t="shared" si="0"/>
        <v>60</v>
      </c>
    </row>
    <row r="12" spans="1:4" ht="20.25" customHeight="1">
      <c r="A12" s="224" t="s">
        <v>92</v>
      </c>
      <c r="B12" s="222">
        <v>137</v>
      </c>
      <c r="C12" s="215"/>
      <c r="D12" s="215">
        <f t="shared" si="0"/>
        <v>137</v>
      </c>
    </row>
    <row r="13" spans="1:4" ht="20.25" customHeight="1">
      <c r="A13" s="224" t="s">
        <v>93</v>
      </c>
      <c r="B13" s="222">
        <v>270</v>
      </c>
      <c r="C13" s="215"/>
      <c r="D13" s="215">
        <f t="shared" si="0"/>
        <v>270</v>
      </c>
    </row>
    <row r="14" spans="1:4" ht="20.25" customHeight="1">
      <c r="A14" s="224" t="s">
        <v>94</v>
      </c>
      <c r="B14" s="222">
        <v>274</v>
      </c>
      <c r="C14" s="215">
        <v>273.8</v>
      </c>
      <c r="D14" s="215">
        <f t="shared" si="0"/>
        <v>0.19999999999998863</v>
      </c>
    </row>
    <row r="15" spans="1:4" ht="20.25" customHeight="1">
      <c r="A15" s="219" t="s">
        <v>95</v>
      </c>
      <c r="B15" s="220">
        <f>SUM(B16:B21)</f>
        <v>4156</v>
      </c>
      <c r="C15" s="220">
        <f>SUM(C16:C21)</f>
        <v>2926.2</v>
      </c>
      <c r="D15" s="215">
        <f aca="true" t="shared" si="1" ref="D15:D21">B15-C15</f>
        <v>1229.8000000000002</v>
      </c>
    </row>
    <row r="16" spans="1:4" ht="20.25" customHeight="1">
      <c r="A16" s="221" t="s">
        <v>87</v>
      </c>
      <c r="B16" s="222">
        <v>804</v>
      </c>
      <c r="C16" s="215">
        <v>504.2</v>
      </c>
      <c r="D16" s="215">
        <f t="shared" si="1"/>
        <v>299.8</v>
      </c>
    </row>
    <row r="17" spans="1:4" ht="20.25" customHeight="1">
      <c r="A17" s="221" t="s">
        <v>88</v>
      </c>
      <c r="B17" s="222">
        <v>111</v>
      </c>
      <c r="C17" s="215"/>
      <c r="D17" s="215">
        <f t="shared" si="1"/>
        <v>111</v>
      </c>
    </row>
    <row r="18" spans="1:4" ht="20.25" customHeight="1">
      <c r="A18" s="223" t="s">
        <v>96</v>
      </c>
      <c r="B18" s="222">
        <v>293</v>
      </c>
      <c r="C18" s="215"/>
      <c r="D18" s="215">
        <f t="shared" si="1"/>
        <v>293</v>
      </c>
    </row>
    <row r="19" spans="1:4" ht="20.25" customHeight="1">
      <c r="A19" s="223" t="s">
        <v>97</v>
      </c>
      <c r="B19" s="222">
        <v>126</v>
      </c>
      <c r="C19" s="215"/>
      <c r="D19" s="215">
        <f t="shared" si="1"/>
        <v>126</v>
      </c>
    </row>
    <row r="20" spans="1:4" ht="20.25" customHeight="1">
      <c r="A20" s="223" t="s">
        <v>94</v>
      </c>
      <c r="B20" s="222">
        <v>2422</v>
      </c>
      <c r="C20" s="215">
        <v>2422</v>
      </c>
      <c r="D20" s="215">
        <f t="shared" si="1"/>
        <v>0</v>
      </c>
    </row>
    <row r="21" spans="1:4" ht="20.25" customHeight="1">
      <c r="A21" s="223" t="s">
        <v>98</v>
      </c>
      <c r="B21" s="222">
        <v>400</v>
      </c>
      <c r="C21" s="215"/>
      <c r="D21" s="215">
        <f t="shared" si="1"/>
        <v>400</v>
      </c>
    </row>
    <row r="22" spans="1:4" ht="20.25" customHeight="1">
      <c r="A22" s="219" t="s">
        <v>99</v>
      </c>
      <c r="B22" s="220">
        <v>57121</v>
      </c>
      <c r="C22" s="220">
        <f>SUM(C23:C27)</f>
        <v>13580.3</v>
      </c>
      <c r="D22" s="215">
        <f aca="true" t="shared" si="2" ref="D22:D32">B22-C22</f>
        <v>43540.7</v>
      </c>
    </row>
    <row r="23" spans="1:4" ht="20.25" customHeight="1">
      <c r="A23" s="221" t="s">
        <v>87</v>
      </c>
      <c r="B23" s="222">
        <v>8194</v>
      </c>
      <c r="C23" s="215">
        <v>4790</v>
      </c>
      <c r="D23" s="215">
        <f t="shared" si="2"/>
        <v>3404</v>
      </c>
    </row>
    <row r="24" spans="1:4" ht="20.25" customHeight="1">
      <c r="A24" s="221" t="s">
        <v>88</v>
      </c>
      <c r="B24" s="222">
        <v>15257</v>
      </c>
      <c r="C24" s="215">
        <v>541.26</v>
      </c>
      <c r="D24" s="215">
        <f t="shared" si="2"/>
        <v>14715.74</v>
      </c>
    </row>
    <row r="25" spans="1:4" ht="20.25" customHeight="1">
      <c r="A25" s="223" t="s">
        <v>89</v>
      </c>
      <c r="B25" s="222">
        <v>6749</v>
      </c>
      <c r="C25" s="215">
        <v>494.1</v>
      </c>
      <c r="D25" s="215">
        <f t="shared" si="2"/>
        <v>6254.9</v>
      </c>
    </row>
    <row r="26" spans="1:4" ht="20.25" customHeight="1">
      <c r="A26" s="223" t="s">
        <v>94</v>
      </c>
      <c r="B26" s="222">
        <v>8839</v>
      </c>
      <c r="C26" s="215">
        <v>7754.94</v>
      </c>
      <c r="D26" s="215">
        <f t="shared" si="2"/>
        <v>1084.0600000000004</v>
      </c>
    </row>
    <row r="27" spans="1:4" ht="20.25" customHeight="1">
      <c r="A27" s="223" t="s">
        <v>100</v>
      </c>
      <c r="B27" s="222">
        <v>18082</v>
      </c>
      <c r="C27" s="215"/>
      <c r="D27" s="215">
        <f t="shared" si="2"/>
        <v>18082</v>
      </c>
    </row>
    <row r="28" spans="1:4" ht="20.25" customHeight="1">
      <c r="A28" s="219" t="s">
        <v>101</v>
      </c>
      <c r="B28" s="220">
        <v>4099</v>
      </c>
      <c r="C28" s="220">
        <f>SUM(C29:C32)</f>
        <v>2245.9</v>
      </c>
      <c r="D28" s="215">
        <f t="shared" si="2"/>
        <v>1853.1</v>
      </c>
    </row>
    <row r="29" spans="1:4" ht="20.25" customHeight="1">
      <c r="A29" s="221" t="s">
        <v>87</v>
      </c>
      <c r="B29" s="222">
        <v>1496</v>
      </c>
      <c r="C29" s="215">
        <v>1495.6</v>
      </c>
      <c r="D29" s="215">
        <f t="shared" si="2"/>
        <v>0.40000000000009095</v>
      </c>
    </row>
    <row r="30" spans="1:4" ht="20.25" customHeight="1">
      <c r="A30" s="221" t="s">
        <v>102</v>
      </c>
      <c r="B30" s="222">
        <v>317</v>
      </c>
      <c r="C30" s="215">
        <v>263.5</v>
      </c>
      <c r="D30" s="215">
        <f t="shared" si="2"/>
        <v>53.5</v>
      </c>
    </row>
    <row r="31" spans="1:4" ht="20.25" customHeight="1">
      <c r="A31" s="221" t="s">
        <v>94</v>
      </c>
      <c r="B31" s="222">
        <v>517</v>
      </c>
      <c r="C31" s="215">
        <v>486.8</v>
      </c>
      <c r="D31" s="215">
        <f t="shared" si="2"/>
        <v>30.19999999999999</v>
      </c>
    </row>
    <row r="32" spans="1:4" ht="20.25" customHeight="1">
      <c r="A32" s="223" t="s">
        <v>103</v>
      </c>
      <c r="B32" s="222">
        <v>1769</v>
      </c>
      <c r="C32" s="215"/>
      <c r="D32" s="215">
        <f t="shared" si="2"/>
        <v>1769</v>
      </c>
    </row>
    <row r="33" spans="1:4" ht="20.25" customHeight="1">
      <c r="A33" s="225" t="s">
        <v>104</v>
      </c>
      <c r="B33" s="220">
        <v>2619</v>
      </c>
      <c r="C33" s="215">
        <f>SUM(C34:C39)</f>
        <v>1605</v>
      </c>
      <c r="D33" s="215">
        <f aca="true" t="shared" si="3" ref="D33:D39">B33-C33</f>
        <v>1014</v>
      </c>
    </row>
    <row r="34" spans="1:4" ht="20.25" customHeight="1">
      <c r="A34" s="223" t="s">
        <v>87</v>
      </c>
      <c r="B34" s="222">
        <v>1443</v>
      </c>
      <c r="C34" s="215">
        <v>1443</v>
      </c>
      <c r="D34" s="215">
        <f t="shared" si="3"/>
        <v>0</v>
      </c>
    </row>
    <row r="35" spans="1:4" ht="20.25" customHeight="1">
      <c r="A35" s="224" t="s">
        <v>88</v>
      </c>
      <c r="B35" s="222">
        <v>421</v>
      </c>
      <c r="C35" s="215"/>
      <c r="D35" s="215">
        <f t="shared" si="3"/>
        <v>421</v>
      </c>
    </row>
    <row r="36" spans="1:4" ht="20.25" customHeight="1">
      <c r="A36" s="223" t="s">
        <v>105</v>
      </c>
      <c r="B36" s="222">
        <v>136</v>
      </c>
      <c r="C36" s="215"/>
      <c r="D36" s="215">
        <f t="shared" si="3"/>
        <v>136</v>
      </c>
    </row>
    <row r="37" spans="1:4" ht="20.25" customHeight="1">
      <c r="A37" s="223" t="s">
        <v>106</v>
      </c>
      <c r="B37" s="222">
        <v>32</v>
      </c>
      <c r="C37" s="215"/>
      <c r="D37" s="215">
        <f t="shared" si="3"/>
        <v>32</v>
      </c>
    </row>
    <row r="38" spans="1:4" ht="20.25" customHeight="1">
      <c r="A38" s="221" t="s">
        <v>94</v>
      </c>
      <c r="B38" s="222">
        <v>162</v>
      </c>
      <c r="C38" s="215">
        <v>162</v>
      </c>
      <c r="D38" s="215">
        <f t="shared" si="3"/>
        <v>0</v>
      </c>
    </row>
    <row r="39" spans="1:4" ht="20.25" customHeight="1">
      <c r="A39" s="223" t="s">
        <v>107</v>
      </c>
      <c r="B39" s="222">
        <v>425</v>
      </c>
      <c r="C39" s="215"/>
      <c r="D39" s="215">
        <f t="shared" si="3"/>
        <v>425</v>
      </c>
    </row>
    <row r="40" spans="1:4" ht="20.25" customHeight="1">
      <c r="A40" s="226" t="s">
        <v>108</v>
      </c>
      <c r="B40" s="220">
        <v>6073</v>
      </c>
      <c r="C40" s="215">
        <f>SUM(C41:C46)</f>
        <v>3199</v>
      </c>
      <c r="D40" s="215">
        <f aca="true" t="shared" si="4" ref="D40:D54">B40-C40</f>
        <v>2874</v>
      </c>
    </row>
    <row r="41" spans="1:4" ht="20.25" customHeight="1">
      <c r="A41" s="223" t="s">
        <v>87</v>
      </c>
      <c r="B41" s="222">
        <v>2134</v>
      </c>
      <c r="C41" s="215">
        <v>2134</v>
      </c>
      <c r="D41" s="215">
        <f t="shared" si="4"/>
        <v>0</v>
      </c>
    </row>
    <row r="42" spans="1:4" ht="20.25" customHeight="1">
      <c r="A42" s="224" t="s">
        <v>88</v>
      </c>
      <c r="B42" s="222">
        <v>1231</v>
      </c>
      <c r="C42" s="215"/>
      <c r="D42" s="215">
        <f t="shared" si="4"/>
        <v>1231</v>
      </c>
    </row>
    <row r="43" spans="1:4" ht="20.25" customHeight="1">
      <c r="A43" s="224" t="s">
        <v>89</v>
      </c>
      <c r="B43" s="222">
        <v>239</v>
      </c>
      <c r="C43" s="215"/>
      <c r="D43" s="215">
        <f t="shared" si="4"/>
        <v>239</v>
      </c>
    </row>
    <row r="44" spans="1:4" ht="20.25" customHeight="1">
      <c r="A44" s="223" t="s">
        <v>109</v>
      </c>
      <c r="B44" s="222">
        <v>800</v>
      </c>
      <c r="C44" s="215"/>
      <c r="D44" s="215">
        <f t="shared" si="4"/>
        <v>800</v>
      </c>
    </row>
    <row r="45" spans="1:4" ht="20.25" customHeight="1">
      <c r="A45" s="223" t="s">
        <v>94</v>
      </c>
      <c r="B45" s="222">
        <v>1065</v>
      </c>
      <c r="C45" s="215">
        <v>1065</v>
      </c>
      <c r="D45" s="215">
        <f t="shared" si="4"/>
        <v>0</v>
      </c>
    </row>
    <row r="46" spans="1:4" ht="20.25" customHeight="1">
      <c r="A46" s="223" t="s">
        <v>110</v>
      </c>
      <c r="B46" s="222">
        <v>604</v>
      </c>
      <c r="C46" s="215"/>
      <c r="D46" s="215">
        <f t="shared" si="4"/>
        <v>604</v>
      </c>
    </row>
    <row r="47" spans="1:4" ht="20.25" customHeight="1">
      <c r="A47" s="225" t="s">
        <v>111</v>
      </c>
      <c r="B47" s="220">
        <v>1797</v>
      </c>
      <c r="C47" s="215">
        <f>SUM(C48:C50)</f>
        <v>1207</v>
      </c>
      <c r="D47" s="215">
        <f t="shared" si="4"/>
        <v>590</v>
      </c>
    </row>
    <row r="48" spans="1:4" ht="20.25" customHeight="1">
      <c r="A48" s="221" t="s">
        <v>87</v>
      </c>
      <c r="B48" s="222">
        <v>810</v>
      </c>
      <c r="C48" s="215">
        <v>810</v>
      </c>
      <c r="D48" s="215">
        <f t="shared" si="4"/>
        <v>0</v>
      </c>
    </row>
    <row r="49" spans="1:4" ht="20.25" customHeight="1">
      <c r="A49" s="221" t="s">
        <v>88</v>
      </c>
      <c r="B49" s="222">
        <v>590</v>
      </c>
      <c r="C49" s="215"/>
      <c r="D49" s="215">
        <f t="shared" si="4"/>
        <v>590</v>
      </c>
    </row>
    <row r="50" spans="1:4" ht="20.25" customHeight="1">
      <c r="A50" s="223" t="s">
        <v>94</v>
      </c>
      <c r="B50" s="222">
        <v>397</v>
      </c>
      <c r="C50" s="215">
        <v>397</v>
      </c>
      <c r="D50" s="215">
        <f t="shared" si="4"/>
        <v>0</v>
      </c>
    </row>
    <row r="51" spans="1:4" ht="20.25" customHeight="1">
      <c r="A51" s="227" t="s">
        <v>112</v>
      </c>
      <c r="B51" s="220">
        <v>9794</v>
      </c>
      <c r="C51" s="215">
        <f>SUM(C52:C54)</f>
        <v>5417</v>
      </c>
      <c r="D51" s="215">
        <f t="shared" si="4"/>
        <v>4377</v>
      </c>
    </row>
    <row r="52" spans="1:4" ht="20.25" customHeight="1">
      <c r="A52" s="221" t="s">
        <v>87</v>
      </c>
      <c r="B52" s="222">
        <v>4677</v>
      </c>
      <c r="C52" s="215">
        <v>4677</v>
      </c>
      <c r="D52" s="215">
        <f t="shared" si="4"/>
        <v>0</v>
      </c>
    </row>
    <row r="53" spans="1:4" ht="20.25" customHeight="1">
      <c r="A53" s="221" t="s">
        <v>88</v>
      </c>
      <c r="B53" s="222">
        <v>4377</v>
      </c>
      <c r="C53" s="215"/>
      <c r="D53" s="215">
        <f t="shared" si="4"/>
        <v>4377</v>
      </c>
    </row>
    <row r="54" spans="1:4" ht="20.25" customHeight="1">
      <c r="A54" s="221" t="s">
        <v>94</v>
      </c>
      <c r="B54" s="222">
        <v>740</v>
      </c>
      <c r="C54" s="215">
        <v>740</v>
      </c>
      <c r="D54" s="215">
        <f t="shared" si="4"/>
        <v>0</v>
      </c>
    </row>
    <row r="55" spans="1:4" ht="20.25" customHeight="1">
      <c r="A55" s="228" t="s">
        <v>113</v>
      </c>
      <c r="B55" s="220">
        <v>3879</v>
      </c>
      <c r="C55" s="215">
        <f>SUM(C56:C59)</f>
        <v>1751</v>
      </c>
      <c r="D55" s="215">
        <f aca="true" t="shared" si="5" ref="D55:D97">B55-C55</f>
        <v>2128</v>
      </c>
    </row>
    <row r="56" spans="1:4" ht="20.25" customHeight="1">
      <c r="A56" s="221" t="s">
        <v>87</v>
      </c>
      <c r="B56" s="222">
        <v>1202</v>
      </c>
      <c r="C56" s="215">
        <v>1202</v>
      </c>
      <c r="D56" s="215">
        <f t="shared" si="5"/>
        <v>0</v>
      </c>
    </row>
    <row r="57" spans="1:4" ht="20.25" customHeight="1">
      <c r="A57" s="221" t="s">
        <v>88</v>
      </c>
      <c r="B57" s="222">
        <v>78</v>
      </c>
      <c r="C57" s="215"/>
      <c r="D57" s="215">
        <f t="shared" si="5"/>
        <v>78</v>
      </c>
    </row>
    <row r="58" spans="1:4" ht="20.25" customHeight="1">
      <c r="A58" s="221" t="s">
        <v>94</v>
      </c>
      <c r="B58" s="222">
        <v>549</v>
      </c>
      <c r="C58" s="215">
        <v>549</v>
      </c>
      <c r="D58" s="215">
        <f t="shared" si="5"/>
        <v>0</v>
      </c>
    </row>
    <row r="59" spans="1:4" ht="20.25" customHeight="1">
      <c r="A59" s="223" t="s">
        <v>114</v>
      </c>
      <c r="B59" s="222">
        <v>2050</v>
      </c>
      <c r="C59" s="215"/>
      <c r="D59" s="215">
        <f t="shared" si="5"/>
        <v>2050</v>
      </c>
    </row>
    <row r="60" spans="1:4" ht="20.25" customHeight="1">
      <c r="A60" s="225" t="s">
        <v>115</v>
      </c>
      <c r="B60" s="220">
        <v>404</v>
      </c>
      <c r="C60" s="215">
        <f>SUM(C61:C62)</f>
        <v>201</v>
      </c>
      <c r="D60" s="215">
        <f t="shared" si="5"/>
        <v>203</v>
      </c>
    </row>
    <row r="61" spans="1:4" ht="20.25" customHeight="1">
      <c r="A61" s="223" t="s">
        <v>87</v>
      </c>
      <c r="B61" s="222">
        <v>201</v>
      </c>
      <c r="C61" s="215">
        <v>201</v>
      </c>
      <c r="D61" s="215">
        <f t="shared" si="5"/>
        <v>0</v>
      </c>
    </row>
    <row r="62" spans="1:4" ht="20.25" customHeight="1">
      <c r="A62" s="229" t="s">
        <v>116</v>
      </c>
      <c r="B62" s="222">
        <v>203</v>
      </c>
      <c r="C62" s="215"/>
      <c r="D62" s="215">
        <f t="shared" si="5"/>
        <v>203</v>
      </c>
    </row>
    <row r="63" spans="1:4" ht="20.25" customHeight="1">
      <c r="A63" s="225" t="s">
        <v>117</v>
      </c>
      <c r="B63" s="220">
        <v>148</v>
      </c>
      <c r="C63" s="215">
        <f>C64+C65+C66</f>
        <v>107</v>
      </c>
      <c r="D63" s="215">
        <f t="shared" si="5"/>
        <v>41</v>
      </c>
    </row>
    <row r="64" spans="1:4" ht="20.25" customHeight="1">
      <c r="A64" s="223" t="s">
        <v>87</v>
      </c>
      <c r="B64" s="222">
        <v>61</v>
      </c>
      <c r="C64" s="215">
        <v>61</v>
      </c>
      <c r="D64" s="215">
        <f t="shared" si="5"/>
        <v>0</v>
      </c>
    </row>
    <row r="65" spans="1:4" ht="20.25" customHeight="1">
      <c r="A65" s="223" t="s">
        <v>88</v>
      </c>
      <c r="B65" s="222">
        <v>41</v>
      </c>
      <c r="C65" s="215"/>
      <c r="D65" s="215">
        <f t="shared" si="5"/>
        <v>41</v>
      </c>
    </row>
    <row r="66" spans="1:4" ht="20.25" customHeight="1">
      <c r="A66" s="221" t="s">
        <v>94</v>
      </c>
      <c r="B66" s="222">
        <v>46</v>
      </c>
      <c r="C66" s="215">
        <v>46</v>
      </c>
      <c r="D66" s="215">
        <f t="shared" si="5"/>
        <v>0</v>
      </c>
    </row>
    <row r="67" spans="1:4" ht="20.25" customHeight="1">
      <c r="A67" s="225" t="s">
        <v>118</v>
      </c>
      <c r="B67" s="220">
        <v>2099</v>
      </c>
      <c r="C67" s="215">
        <f>SUM(C68:C71)</f>
        <v>1108.3</v>
      </c>
      <c r="D67" s="215">
        <f t="shared" si="5"/>
        <v>990.7</v>
      </c>
    </row>
    <row r="68" spans="1:4" ht="20.25" customHeight="1">
      <c r="A68" s="223" t="s">
        <v>87</v>
      </c>
      <c r="B68" s="222">
        <v>664</v>
      </c>
      <c r="C68" s="215">
        <f>B68</f>
        <v>664</v>
      </c>
      <c r="D68" s="215">
        <f t="shared" si="5"/>
        <v>0</v>
      </c>
    </row>
    <row r="69" spans="1:4" ht="20.25" customHeight="1">
      <c r="A69" s="223" t="s">
        <v>88</v>
      </c>
      <c r="B69" s="222">
        <v>137</v>
      </c>
      <c r="C69" s="215"/>
      <c r="D69" s="215">
        <f t="shared" si="5"/>
        <v>137</v>
      </c>
    </row>
    <row r="70" spans="1:4" ht="20.25" customHeight="1">
      <c r="A70" s="221" t="s">
        <v>119</v>
      </c>
      <c r="B70" s="222">
        <v>1068</v>
      </c>
      <c r="C70" s="215">
        <v>214.3</v>
      </c>
      <c r="D70" s="215">
        <f t="shared" si="5"/>
        <v>853.7</v>
      </c>
    </row>
    <row r="71" spans="1:4" ht="20.25" customHeight="1">
      <c r="A71" s="223" t="s">
        <v>94</v>
      </c>
      <c r="B71" s="222">
        <v>230</v>
      </c>
      <c r="C71" s="215">
        <f>B71</f>
        <v>230</v>
      </c>
      <c r="D71" s="215">
        <f t="shared" si="5"/>
        <v>0</v>
      </c>
    </row>
    <row r="72" spans="1:4" ht="20.25" customHeight="1">
      <c r="A72" s="225" t="s">
        <v>120</v>
      </c>
      <c r="B72" s="220">
        <f>SUM(B73:B75)</f>
        <v>9383</v>
      </c>
      <c r="C72" s="220">
        <f>SUM(C73:C75)</f>
        <v>4873</v>
      </c>
      <c r="D72" s="215">
        <f t="shared" si="5"/>
        <v>4510</v>
      </c>
    </row>
    <row r="73" spans="1:4" ht="20.25" customHeight="1">
      <c r="A73" s="223" t="s">
        <v>87</v>
      </c>
      <c r="B73" s="222">
        <v>3151</v>
      </c>
      <c r="C73" s="215">
        <v>3151</v>
      </c>
      <c r="D73" s="215">
        <f t="shared" si="5"/>
        <v>0</v>
      </c>
    </row>
    <row r="74" spans="1:4" ht="20.25" customHeight="1">
      <c r="A74" s="221" t="s">
        <v>88</v>
      </c>
      <c r="B74" s="222">
        <v>4510</v>
      </c>
      <c r="C74" s="215"/>
      <c r="D74" s="215">
        <f t="shared" si="5"/>
        <v>4510</v>
      </c>
    </row>
    <row r="75" spans="1:4" ht="20.25" customHeight="1">
      <c r="A75" s="223" t="s">
        <v>94</v>
      </c>
      <c r="B75" s="222">
        <v>1722</v>
      </c>
      <c r="C75" s="215">
        <v>1722</v>
      </c>
      <c r="D75" s="215">
        <f t="shared" si="5"/>
        <v>0</v>
      </c>
    </row>
    <row r="76" spans="1:4" ht="20.25" customHeight="1">
      <c r="A76" s="225" t="s">
        <v>121</v>
      </c>
      <c r="B76" s="220">
        <f>SUM(B77:B80)</f>
        <v>2939</v>
      </c>
      <c r="C76" s="220">
        <f>SUM(C77:C80)</f>
        <v>1437</v>
      </c>
      <c r="D76" s="215">
        <f t="shared" si="5"/>
        <v>1502</v>
      </c>
    </row>
    <row r="77" spans="1:4" ht="20.25" customHeight="1">
      <c r="A77" s="221" t="s">
        <v>87</v>
      </c>
      <c r="B77" s="222">
        <v>1178</v>
      </c>
      <c r="C77" s="215">
        <v>1178</v>
      </c>
      <c r="D77" s="215">
        <f t="shared" si="5"/>
        <v>0</v>
      </c>
    </row>
    <row r="78" spans="1:4" ht="20.25" customHeight="1">
      <c r="A78" s="221" t="s">
        <v>88</v>
      </c>
      <c r="B78" s="222">
        <v>958</v>
      </c>
      <c r="C78" s="215"/>
      <c r="D78" s="215">
        <f t="shared" si="5"/>
        <v>958</v>
      </c>
    </row>
    <row r="79" spans="1:4" ht="20.25" customHeight="1">
      <c r="A79" s="221" t="s">
        <v>122</v>
      </c>
      <c r="B79" s="222">
        <v>544</v>
      </c>
      <c r="C79" s="215"/>
      <c r="D79" s="215">
        <f t="shared" si="5"/>
        <v>544</v>
      </c>
    </row>
    <row r="80" spans="1:4" ht="20.25" customHeight="1">
      <c r="A80" s="221" t="s">
        <v>94</v>
      </c>
      <c r="B80" s="222">
        <v>259</v>
      </c>
      <c r="C80" s="215">
        <v>259</v>
      </c>
      <c r="D80" s="215">
        <f t="shared" si="5"/>
        <v>0</v>
      </c>
    </row>
    <row r="81" spans="1:4" ht="20.25" customHeight="1">
      <c r="A81" s="225" t="s">
        <v>123</v>
      </c>
      <c r="B81" s="220">
        <v>1301</v>
      </c>
      <c r="C81" s="215">
        <f>SUM(C82:C84)</f>
        <v>916</v>
      </c>
      <c r="D81" s="215">
        <f t="shared" si="5"/>
        <v>385</v>
      </c>
    </row>
    <row r="82" spans="1:4" ht="20.25" customHeight="1">
      <c r="A82" s="224" t="s">
        <v>87</v>
      </c>
      <c r="B82" s="222">
        <v>601</v>
      </c>
      <c r="C82" s="215">
        <v>601</v>
      </c>
      <c r="D82" s="215">
        <f t="shared" si="5"/>
        <v>0</v>
      </c>
    </row>
    <row r="83" spans="1:4" ht="20.25" customHeight="1">
      <c r="A83" s="221" t="s">
        <v>88</v>
      </c>
      <c r="B83" s="222">
        <v>385</v>
      </c>
      <c r="C83" s="215"/>
      <c r="D83" s="215">
        <f t="shared" si="5"/>
        <v>385</v>
      </c>
    </row>
    <row r="84" spans="1:4" ht="20.25" customHeight="1">
      <c r="A84" s="221" t="s">
        <v>94</v>
      </c>
      <c r="B84" s="222">
        <v>315</v>
      </c>
      <c r="C84" s="215">
        <v>315</v>
      </c>
      <c r="D84" s="215">
        <f t="shared" si="5"/>
        <v>0</v>
      </c>
    </row>
    <row r="85" spans="1:4" ht="20.25" customHeight="1">
      <c r="A85" s="225" t="s">
        <v>124</v>
      </c>
      <c r="B85" s="220">
        <v>1413</v>
      </c>
      <c r="C85" s="215">
        <f>SUM(C86:C89)</f>
        <v>1003</v>
      </c>
      <c r="D85" s="215">
        <f t="shared" si="5"/>
        <v>410</v>
      </c>
    </row>
    <row r="86" spans="1:4" ht="20.25" customHeight="1">
      <c r="A86" s="223" t="s">
        <v>87</v>
      </c>
      <c r="B86" s="222">
        <v>784</v>
      </c>
      <c r="C86" s="215">
        <f>B86</f>
        <v>784</v>
      </c>
      <c r="D86" s="215">
        <f t="shared" si="5"/>
        <v>0</v>
      </c>
    </row>
    <row r="87" spans="1:4" ht="20.25" customHeight="1">
      <c r="A87" s="221" t="s">
        <v>88</v>
      </c>
      <c r="B87" s="222">
        <v>233</v>
      </c>
      <c r="C87" s="215"/>
      <c r="D87" s="215">
        <f t="shared" si="5"/>
        <v>233</v>
      </c>
    </row>
    <row r="88" spans="1:4" ht="25.5" customHeight="1">
      <c r="A88" s="221" t="s">
        <v>125</v>
      </c>
      <c r="B88" s="222">
        <v>177</v>
      </c>
      <c r="C88" s="215"/>
      <c r="D88" s="215">
        <f t="shared" si="5"/>
        <v>177</v>
      </c>
    </row>
    <row r="89" spans="1:4" ht="20.25" customHeight="1">
      <c r="A89" s="221" t="s">
        <v>94</v>
      </c>
      <c r="B89" s="230">
        <v>219</v>
      </c>
      <c r="C89" s="215">
        <f>B89</f>
        <v>219</v>
      </c>
      <c r="D89" s="215">
        <f t="shared" si="5"/>
        <v>0</v>
      </c>
    </row>
    <row r="90" spans="1:4" ht="20.25" customHeight="1">
      <c r="A90" s="225" t="s">
        <v>126</v>
      </c>
      <c r="B90" s="231">
        <v>1121</v>
      </c>
      <c r="C90" s="215">
        <f>SUM(C91:C93)</f>
        <v>923</v>
      </c>
      <c r="D90" s="215">
        <f t="shared" si="5"/>
        <v>198</v>
      </c>
    </row>
    <row r="91" spans="1:4" ht="20.25" customHeight="1">
      <c r="A91" s="223" t="s">
        <v>87</v>
      </c>
      <c r="B91" s="232">
        <v>923</v>
      </c>
      <c r="C91" s="215">
        <f>B91</f>
        <v>923</v>
      </c>
      <c r="D91" s="215">
        <f t="shared" si="5"/>
        <v>0</v>
      </c>
    </row>
    <row r="92" spans="1:4" ht="20.25" customHeight="1">
      <c r="A92" s="223" t="s">
        <v>88</v>
      </c>
      <c r="B92" s="232">
        <v>99</v>
      </c>
      <c r="C92" s="215"/>
      <c r="D92" s="215">
        <f t="shared" si="5"/>
        <v>99</v>
      </c>
    </row>
    <row r="93" spans="1:4" ht="20.25" customHeight="1">
      <c r="A93" s="221" t="s">
        <v>127</v>
      </c>
      <c r="B93" s="232">
        <v>99</v>
      </c>
      <c r="C93" s="215"/>
      <c r="D93" s="215">
        <f t="shared" si="5"/>
        <v>99</v>
      </c>
    </row>
    <row r="94" spans="1:4" ht="20.25" customHeight="1">
      <c r="A94" s="219" t="s">
        <v>128</v>
      </c>
      <c r="B94" s="231">
        <v>315</v>
      </c>
      <c r="C94" s="215">
        <f>SUM(C95:C97)</f>
        <v>266</v>
      </c>
      <c r="D94" s="215">
        <f t="shared" si="5"/>
        <v>49</v>
      </c>
    </row>
    <row r="95" spans="1:4" ht="20.25" customHeight="1">
      <c r="A95" s="221" t="s">
        <v>87</v>
      </c>
      <c r="B95" s="232">
        <v>189</v>
      </c>
      <c r="C95" s="215">
        <f>B95</f>
        <v>189</v>
      </c>
      <c r="D95" s="215">
        <f t="shared" si="5"/>
        <v>0</v>
      </c>
    </row>
    <row r="96" spans="1:4" ht="20.25" customHeight="1">
      <c r="A96" s="221" t="s">
        <v>88</v>
      </c>
      <c r="B96" s="232">
        <v>49</v>
      </c>
      <c r="C96" s="215"/>
      <c r="D96" s="215">
        <f t="shared" si="5"/>
        <v>49</v>
      </c>
    </row>
    <row r="97" spans="1:4" ht="20.25" customHeight="1">
      <c r="A97" s="221" t="s">
        <v>94</v>
      </c>
      <c r="B97" s="232">
        <v>77</v>
      </c>
      <c r="C97" s="215">
        <f>B97</f>
        <v>77</v>
      </c>
      <c r="D97" s="215">
        <f t="shared" si="5"/>
        <v>0</v>
      </c>
    </row>
    <row r="98" spans="1:4" ht="20.25" customHeight="1">
      <c r="A98" s="219" t="s">
        <v>129</v>
      </c>
      <c r="B98" s="231">
        <v>14067</v>
      </c>
      <c r="C98" s="215">
        <f>SUM(C99:C105)</f>
        <v>10631</v>
      </c>
      <c r="D98" s="215">
        <f aca="true" t="shared" si="6" ref="D98:D104">B98-C98</f>
        <v>3436</v>
      </c>
    </row>
    <row r="99" spans="1:4" ht="20.25" customHeight="1">
      <c r="A99" s="221" t="s">
        <v>87</v>
      </c>
      <c r="B99" s="222">
        <v>7647</v>
      </c>
      <c r="C99" s="215">
        <f>B99</f>
        <v>7647</v>
      </c>
      <c r="D99" s="215">
        <f t="shared" si="6"/>
        <v>0</v>
      </c>
    </row>
    <row r="100" spans="1:4" ht="20.25" customHeight="1">
      <c r="A100" s="221" t="s">
        <v>88</v>
      </c>
      <c r="B100" s="222">
        <v>1348</v>
      </c>
      <c r="C100" s="215"/>
      <c r="D100" s="215">
        <f t="shared" si="6"/>
        <v>1348</v>
      </c>
    </row>
    <row r="101" spans="1:4" ht="20.25" customHeight="1">
      <c r="A101" s="221" t="s">
        <v>130</v>
      </c>
      <c r="B101" s="222">
        <v>741</v>
      </c>
      <c r="C101" s="215"/>
      <c r="D101" s="215">
        <f t="shared" si="6"/>
        <v>741</v>
      </c>
    </row>
    <row r="102" spans="1:4" ht="20.25" customHeight="1">
      <c r="A102" s="221" t="s">
        <v>131</v>
      </c>
      <c r="B102" s="222">
        <v>387</v>
      </c>
      <c r="C102" s="215"/>
      <c r="D102" s="215">
        <f t="shared" si="6"/>
        <v>387</v>
      </c>
    </row>
    <row r="103" spans="1:4" ht="20.25" customHeight="1">
      <c r="A103" s="221" t="s">
        <v>132</v>
      </c>
      <c r="B103" s="222">
        <v>24</v>
      </c>
      <c r="C103" s="215"/>
      <c r="D103" s="215">
        <f t="shared" si="6"/>
        <v>24</v>
      </c>
    </row>
    <row r="104" spans="1:4" ht="20.25" customHeight="1">
      <c r="A104" s="221" t="s">
        <v>94</v>
      </c>
      <c r="B104" s="222">
        <v>2984</v>
      </c>
      <c r="C104" s="215">
        <f>B104</f>
        <v>2984</v>
      </c>
      <c r="D104" s="215">
        <f aca="true" t="shared" si="7" ref="D104:D114">B104-C104</f>
        <v>0</v>
      </c>
    </row>
    <row r="105" spans="1:4" ht="20.25" customHeight="1">
      <c r="A105" s="221" t="s">
        <v>133</v>
      </c>
      <c r="B105" s="222">
        <v>936</v>
      </c>
      <c r="C105" s="215"/>
      <c r="D105" s="215">
        <f t="shared" si="7"/>
        <v>936</v>
      </c>
    </row>
    <row r="106" spans="1:4" ht="20.25" customHeight="1">
      <c r="A106" s="216" t="s">
        <v>134</v>
      </c>
      <c r="B106" s="217">
        <v>1513</v>
      </c>
      <c r="C106" s="218"/>
      <c r="D106" s="218">
        <f t="shared" si="7"/>
        <v>1513</v>
      </c>
    </row>
    <row r="107" spans="1:4" ht="20.25" customHeight="1">
      <c r="A107" s="225" t="s">
        <v>135</v>
      </c>
      <c r="B107" s="220">
        <v>1513</v>
      </c>
      <c r="C107" s="215"/>
      <c r="D107" s="215">
        <f t="shared" si="7"/>
        <v>1513</v>
      </c>
    </row>
    <row r="108" spans="1:5" ht="20.25" customHeight="1">
      <c r="A108" s="223" t="s">
        <v>136</v>
      </c>
      <c r="B108" s="222">
        <v>1513</v>
      </c>
      <c r="C108" s="215"/>
      <c r="D108" s="215">
        <f t="shared" si="7"/>
        <v>1513</v>
      </c>
      <c r="E108" s="144" t="s">
        <v>137</v>
      </c>
    </row>
    <row r="109" spans="1:4" ht="20.25" customHeight="1">
      <c r="A109" s="216" t="s">
        <v>138</v>
      </c>
      <c r="B109" s="217">
        <v>72319</v>
      </c>
      <c r="C109" s="218">
        <f>C110+C115+C123+C127+C131</f>
        <v>44054</v>
      </c>
      <c r="D109" s="218">
        <f t="shared" si="7"/>
        <v>28265</v>
      </c>
    </row>
    <row r="110" spans="1:4" ht="20.25" customHeight="1">
      <c r="A110" s="225" t="s">
        <v>139</v>
      </c>
      <c r="B110" s="220">
        <v>65340</v>
      </c>
      <c r="C110" s="215">
        <f>SUM(C111:C114)</f>
        <v>39464</v>
      </c>
      <c r="D110" s="215">
        <f t="shared" si="7"/>
        <v>25876</v>
      </c>
    </row>
    <row r="111" spans="1:4" ht="20.25" customHeight="1">
      <c r="A111" s="223" t="s">
        <v>87</v>
      </c>
      <c r="B111" s="222">
        <v>39464</v>
      </c>
      <c r="C111" s="215">
        <f>B111</f>
        <v>39464</v>
      </c>
      <c r="D111" s="215">
        <f t="shared" si="7"/>
        <v>0</v>
      </c>
    </row>
    <row r="112" spans="1:4" ht="20.25" customHeight="1">
      <c r="A112" s="223" t="s">
        <v>88</v>
      </c>
      <c r="B112" s="222">
        <v>23994</v>
      </c>
      <c r="C112" s="215"/>
      <c r="D112" s="215">
        <f t="shared" si="7"/>
        <v>23994</v>
      </c>
    </row>
    <row r="113" spans="1:4" ht="20.25" customHeight="1">
      <c r="A113" s="223" t="s">
        <v>140</v>
      </c>
      <c r="B113" s="222">
        <v>730</v>
      </c>
      <c r="C113" s="215"/>
      <c r="D113" s="215">
        <f t="shared" si="7"/>
        <v>730</v>
      </c>
    </row>
    <row r="114" spans="1:4" ht="20.25" customHeight="1">
      <c r="A114" s="223" t="s">
        <v>141</v>
      </c>
      <c r="B114" s="222">
        <v>1152</v>
      </c>
      <c r="C114" s="215"/>
      <c r="D114" s="215">
        <f t="shared" si="7"/>
        <v>1152</v>
      </c>
    </row>
    <row r="115" spans="1:4" ht="20.25" customHeight="1">
      <c r="A115" s="219" t="s">
        <v>142</v>
      </c>
      <c r="B115" s="220">
        <v>1933</v>
      </c>
      <c r="C115" s="215">
        <f>SUM(C116:C122)</f>
        <v>1615</v>
      </c>
      <c r="D115" s="215">
        <f aca="true" t="shared" si="8" ref="D115:D130">B115-C115</f>
        <v>318</v>
      </c>
    </row>
    <row r="116" spans="1:4" ht="20.25" customHeight="1">
      <c r="A116" s="223" t="s">
        <v>87</v>
      </c>
      <c r="B116" s="222">
        <v>1575</v>
      </c>
      <c r="C116" s="215">
        <f>B116</f>
        <v>1575</v>
      </c>
      <c r="D116" s="215">
        <f t="shared" si="8"/>
        <v>0</v>
      </c>
    </row>
    <row r="117" spans="1:4" ht="20.25" customHeight="1">
      <c r="A117" s="223" t="s">
        <v>88</v>
      </c>
      <c r="B117" s="222">
        <v>219</v>
      </c>
      <c r="C117" s="215"/>
      <c r="D117" s="215">
        <f t="shared" si="8"/>
        <v>219</v>
      </c>
    </row>
    <row r="118" spans="1:4" ht="20.25" customHeight="1">
      <c r="A118" s="224" t="s">
        <v>143</v>
      </c>
      <c r="B118" s="222">
        <v>13</v>
      </c>
      <c r="C118" s="215"/>
      <c r="D118" s="215">
        <f t="shared" si="8"/>
        <v>13</v>
      </c>
    </row>
    <row r="119" spans="1:4" ht="20.25" customHeight="1">
      <c r="A119" s="221" t="s">
        <v>144</v>
      </c>
      <c r="B119" s="222">
        <v>32</v>
      </c>
      <c r="C119" s="215"/>
      <c r="D119" s="215">
        <f t="shared" si="8"/>
        <v>32</v>
      </c>
    </row>
    <row r="120" spans="1:4" ht="20.25" customHeight="1">
      <c r="A120" s="229" t="s">
        <v>145</v>
      </c>
      <c r="B120" s="222">
        <v>40</v>
      </c>
      <c r="C120" s="215"/>
      <c r="D120" s="215">
        <f t="shared" si="8"/>
        <v>40</v>
      </c>
    </row>
    <row r="121" spans="1:4" ht="20.25" customHeight="1">
      <c r="A121" s="223" t="s">
        <v>146</v>
      </c>
      <c r="B121" s="222">
        <v>14</v>
      </c>
      <c r="C121" s="215"/>
      <c r="D121" s="215">
        <f t="shared" si="8"/>
        <v>14</v>
      </c>
    </row>
    <row r="122" spans="1:4" ht="20.25" customHeight="1">
      <c r="A122" s="223" t="s">
        <v>94</v>
      </c>
      <c r="B122" s="222">
        <v>40</v>
      </c>
      <c r="C122" s="215">
        <f>B122</f>
        <v>40</v>
      </c>
      <c r="D122" s="215">
        <f t="shared" si="8"/>
        <v>0</v>
      </c>
    </row>
    <row r="123" spans="1:4" ht="20.25" customHeight="1">
      <c r="A123" s="226" t="s">
        <v>147</v>
      </c>
      <c r="B123" s="220">
        <v>3764</v>
      </c>
      <c r="C123" s="215">
        <f>SUM(C124:C126)</f>
        <v>2975</v>
      </c>
      <c r="D123" s="215">
        <f t="shared" si="8"/>
        <v>789</v>
      </c>
    </row>
    <row r="124" spans="1:4" ht="20.25" customHeight="1">
      <c r="A124" s="221" t="s">
        <v>87</v>
      </c>
      <c r="B124" s="222">
        <v>2975</v>
      </c>
      <c r="C124" s="215">
        <f>B124</f>
        <v>2975</v>
      </c>
      <c r="D124" s="215">
        <f t="shared" si="8"/>
        <v>0</v>
      </c>
    </row>
    <row r="125" spans="1:4" ht="20.25" customHeight="1">
      <c r="A125" s="223" t="s">
        <v>148</v>
      </c>
      <c r="B125" s="222">
        <v>443</v>
      </c>
      <c r="C125" s="215"/>
      <c r="D125" s="215">
        <f t="shared" si="8"/>
        <v>443</v>
      </c>
    </row>
    <row r="126" spans="1:4" ht="20.25" customHeight="1">
      <c r="A126" s="221" t="s">
        <v>149</v>
      </c>
      <c r="B126" s="222">
        <v>346</v>
      </c>
      <c r="C126" s="215"/>
      <c r="D126" s="215">
        <f t="shared" si="8"/>
        <v>346</v>
      </c>
    </row>
    <row r="127" spans="1:4" ht="20.25" customHeight="1">
      <c r="A127" s="225" t="s">
        <v>150</v>
      </c>
      <c r="B127" s="220">
        <v>224</v>
      </c>
      <c r="C127" s="215"/>
      <c r="D127" s="215">
        <f t="shared" si="8"/>
        <v>224</v>
      </c>
    </row>
    <row r="128" spans="1:4" ht="20.25" customHeight="1">
      <c r="A128" s="221" t="s">
        <v>89</v>
      </c>
      <c r="B128" s="222">
        <v>56</v>
      </c>
      <c r="C128" s="215"/>
      <c r="D128" s="215">
        <f t="shared" si="8"/>
        <v>56</v>
      </c>
    </row>
    <row r="129" spans="1:4" ht="20.25" customHeight="1">
      <c r="A129" s="221" t="s">
        <v>151</v>
      </c>
      <c r="B129" s="222">
        <v>115</v>
      </c>
      <c r="C129" s="215"/>
      <c r="D129" s="215">
        <f t="shared" si="8"/>
        <v>115</v>
      </c>
    </row>
    <row r="130" spans="1:4" ht="20.25" customHeight="1">
      <c r="A130" s="221" t="s">
        <v>152</v>
      </c>
      <c r="B130" s="222">
        <v>53</v>
      </c>
      <c r="C130" s="215"/>
      <c r="D130" s="215">
        <f t="shared" si="8"/>
        <v>53</v>
      </c>
    </row>
    <row r="131" spans="1:4" ht="20.25" customHeight="1">
      <c r="A131" s="219" t="s">
        <v>153</v>
      </c>
      <c r="B131" s="220">
        <v>1058</v>
      </c>
      <c r="C131" s="215"/>
      <c r="D131" s="215">
        <f aca="true" t="shared" si="9" ref="D131:D138">B131-C131</f>
        <v>1058</v>
      </c>
    </row>
    <row r="132" spans="1:4" ht="20.25" customHeight="1">
      <c r="A132" s="221" t="s">
        <v>154</v>
      </c>
      <c r="B132" s="222">
        <v>1058</v>
      </c>
      <c r="C132" s="215"/>
      <c r="D132" s="215">
        <f t="shared" si="9"/>
        <v>1058</v>
      </c>
    </row>
    <row r="133" spans="1:4" ht="20.25" customHeight="1">
      <c r="A133" s="216" t="s">
        <v>155</v>
      </c>
      <c r="B133" s="217">
        <v>158666</v>
      </c>
      <c r="C133" s="218">
        <f>C134+C139+C146+C151+C153+C155</f>
        <v>76319.06000000001</v>
      </c>
      <c r="D133" s="218">
        <f>D134+D139+D146+D151+D153+D155</f>
        <v>82346.93999999999</v>
      </c>
    </row>
    <row r="134" spans="1:4" ht="20.25" customHeight="1">
      <c r="A134" s="225" t="s">
        <v>156</v>
      </c>
      <c r="B134" s="220">
        <v>3732</v>
      </c>
      <c r="C134" s="215">
        <f>SUM(C135:C138)</f>
        <v>3137.3999999999996</v>
      </c>
      <c r="D134" s="215">
        <f t="shared" si="9"/>
        <v>594.6000000000004</v>
      </c>
    </row>
    <row r="135" spans="1:4" ht="20.25" customHeight="1">
      <c r="A135" s="221" t="s">
        <v>87</v>
      </c>
      <c r="B135" s="222">
        <v>1085</v>
      </c>
      <c r="C135" s="215">
        <f>B135</f>
        <v>1085</v>
      </c>
      <c r="D135" s="215">
        <f t="shared" si="9"/>
        <v>0</v>
      </c>
    </row>
    <row r="136" spans="1:4" ht="20.25" customHeight="1">
      <c r="A136" s="221" t="s">
        <v>88</v>
      </c>
      <c r="B136" s="222">
        <v>444</v>
      </c>
      <c r="C136" s="215">
        <v>314.3</v>
      </c>
      <c r="D136" s="215">
        <f t="shared" si="9"/>
        <v>129.7</v>
      </c>
    </row>
    <row r="137" spans="1:4" ht="20.25" customHeight="1">
      <c r="A137" s="221" t="s">
        <v>89</v>
      </c>
      <c r="B137" s="222">
        <v>1753</v>
      </c>
      <c r="C137" s="215">
        <v>1738.1</v>
      </c>
      <c r="D137" s="215">
        <f t="shared" si="9"/>
        <v>14.900000000000091</v>
      </c>
    </row>
    <row r="138" spans="1:4" ht="20.25" customHeight="1">
      <c r="A138" s="233" t="s">
        <v>157</v>
      </c>
      <c r="B138" s="222">
        <v>450</v>
      </c>
      <c r="C138" s="215"/>
      <c r="D138" s="215">
        <f t="shared" si="9"/>
        <v>450</v>
      </c>
    </row>
    <row r="139" spans="1:4" ht="20.25" customHeight="1">
      <c r="A139" s="219" t="s">
        <v>158</v>
      </c>
      <c r="B139" s="220">
        <v>75009</v>
      </c>
      <c r="C139" s="215">
        <f>SUM(C140:C145)</f>
        <v>46481.3</v>
      </c>
      <c r="D139" s="215">
        <f aca="true" t="shared" si="10" ref="D139:D152">B139-C139</f>
        <v>28527.699999999997</v>
      </c>
    </row>
    <row r="140" spans="1:4" ht="20.25" customHeight="1">
      <c r="A140" s="221" t="s">
        <v>159</v>
      </c>
      <c r="B140" s="222">
        <v>3271</v>
      </c>
      <c r="C140" s="215">
        <v>2645.4</v>
      </c>
      <c r="D140" s="215">
        <f t="shared" si="10"/>
        <v>625.5999999999999</v>
      </c>
    </row>
    <row r="141" spans="1:4" ht="20.25" customHeight="1">
      <c r="A141" s="221" t="s">
        <v>160</v>
      </c>
      <c r="B141" s="222">
        <v>16457</v>
      </c>
      <c r="C141" s="215">
        <v>14625.2</v>
      </c>
      <c r="D141" s="215">
        <f t="shared" si="10"/>
        <v>1831.7999999999993</v>
      </c>
    </row>
    <row r="142" spans="1:4" ht="20.25" customHeight="1">
      <c r="A142" s="223" t="s">
        <v>161</v>
      </c>
      <c r="B142" s="222">
        <v>13325</v>
      </c>
      <c r="C142" s="215">
        <v>13325</v>
      </c>
      <c r="D142" s="215">
        <f t="shared" si="10"/>
        <v>0</v>
      </c>
    </row>
    <row r="143" spans="1:4" ht="20.25" customHeight="1">
      <c r="A143" s="223" t="s">
        <v>162</v>
      </c>
      <c r="B143" s="222">
        <v>16991</v>
      </c>
      <c r="C143" s="215">
        <v>15885.7</v>
      </c>
      <c r="D143" s="215">
        <f t="shared" si="10"/>
        <v>1105.2999999999993</v>
      </c>
    </row>
    <row r="144" spans="1:4" ht="20.25" customHeight="1">
      <c r="A144" s="223" t="s">
        <v>163</v>
      </c>
      <c r="B144" s="222">
        <v>660</v>
      </c>
      <c r="C144" s="215"/>
      <c r="D144" s="215">
        <f t="shared" si="10"/>
        <v>660</v>
      </c>
    </row>
    <row r="145" spans="1:4" ht="20.25" customHeight="1">
      <c r="A145" s="221" t="s">
        <v>164</v>
      </c>
      <c r="B145" s="222">
        <v>24305</v>
      </c>
      <c r="C145" s="215"/>
      <c r="D145" s="215">
        <f t="shared" si="10"/>
        <v>24305</v>
      </c>
    </row>
    <row r="146" spans="1:4" ht="20.25" customHeight="1">
      <c r="A146" s="219" t="s">
        <v>165</v>
      </c>
      <c r="B146" s="220">
        <v>64664</v>
      </c>
      <c r="C146" s="215">
        <f>SUM(C147:C150)</f>
        <v>25347.059999999998</v>
      </c>
      <c r="D146" s="215">
        <f t="shared" si="10"/>
        <v>39316.94</v>
      </c>
    </row>
    <row r="147" spans="1:4" ht="20.25" customHeight="1">
      <c r="A147" s="221" t="s">
        <v>166</v>
      </c>
      <c r="B147" s="222">
        <v>10898</v>
      </c>
      <c r="C147" s="215">
        <v>3263.6</v>
      </c>
      <c r="D147" s="215">
        <f t="shared" si="10"/>
        <v>7634.4</v>
      </c>
    </row>
    <row r="148" spans="1:4" ht="20.25" customHeight="1">
      <c r="A148" s="221" t="s">
        <v>167</v>
      </c>
      <c r="B148" s="222">
        <v>8043</v>
      </c>
      <c r="C148" s="215">
        <v>5868</v>
      </c>
      <c r="D148" s="215">
        <f t="shared" si="10"/>
        <v>2175</v>
      </c>
    </row>
    <row r="149" spans="1:4" ht="20.25" customHeight="1">
      <c r="A149" s="223" t="s">
        <v>168</v>
      </c>
      <c r="B149" s="222">
        <v>42718</v>
      </c>
      <c r="C149" s="215">
        <v>16215.46</v>
      </c>
      <c r="D149" s="215">
        <f t="shared" si="10"/>
        <v>26502.54</v>
      </c>
    </row>
    <row r="150" spans="1:4" ht="20.25" customHeight="1">
      <c r="A150" s="223" t="s">
        <v>169</v>
      </c>
      <c r="B150" s="222">
        <v>3005</v>
      </c>
      <c r="C150" s="215"/>
      <c r="D150" s="215">
        <f t="shared" si="10"/>
        <v>3005</v>
      </c>
    </row>
    <row r="151" spans="1:4" ht="20.25" customHeight="1">
      <c r="A151" s="225" t="s">
        <v>170</v>
      </c>
      <c r="B151" s="220">
        <v>1805</v>
      </c>
      <c r="C151" s="215">
        <f>C152</f>
        <v>1353.3</v>
      </c>
      <c r="D151" s="215">
        <f t="shared" si="10"/>
        <v>451.70000000000005</v>
      </c>
    </row>
    <row r="152" spans="1:4" ht="20.25" customHeight="1">
      <c r="A152" s="221" t="s">
        <v>171</v>
      </c>
      <c r="B152" s="222">
        <v>1805</v>
      </c>
      <c r="C152" s="215">
        <v>1353.3</v>
      </c>
      <c r="D152" s="215">
        <f t="shared" si="10"/>
        <v>451.70000000000005</v>
      </c>
    </row>
    <row r="153" spans="1:4" ht="20.25" customHeight="1">
      <c r="A153" s="219" t="s">
        <v>172</v>
      </c>
      <c r="B153" s="220">
        <v>12000</v>
      </c>
      <c r="C153" s="215"/>
      <c r="D153" s="215">
        <f aca="true" t="shared" si="11" ref="D153:D173">B153-C153</f>
        <v>12000</v>
      </c>
    </row>
    <row r="154" spans="1:4" ht="20.25" customHeight="1">
      <c r="A154" s="221" t="s">
        <v>173</v>
      </c>
      <c r="B154" s="222">
        <v>12000</v>
      </c>
      <c r="C154" s="215"/>
      <c r="D154" s="215">
        <f t="shared" si="11"/>
        <v>12000</v>
      </c>
    </row>
    <row r="155" spans="1:4" ht="20.25" customHeight="1">
      <c r="A155" s="219" t="s">
        <v>174</v>
      </c>
      <c r="B155" s="220">
        <v>1456</v>
      </c>
      <c r="C155" s="215"/>
      <c r="D155" s="215">
        <f t="shared" si="11"/>
        <v>1456</v>
      </c>
    </row>
    <row r="156" spans="1:4" ht="20.25" customHeight="1">
      <c r="A156" s="221" t="s">
        <v>175</v>
      </c>
      <c r="B156" s="222">
        <v>1456</v>
      </c>
      <c r="C156" s="215"/>
      <c r="D156" s="215">
        <f t="shared" si="11"/>
        <v>1456</v>
      </c>
    </row>
    <row r="157" spans="1:4" ht="20.25" customHeight="1">
      <c r="A157" s="216" t="s">
        <v>176</v>
      </c>
      <c r="B157" s="217">
        <v>12521</v>
      </c>
      <c r="C157" s="218">
        <f>C158+C160+C164+C168+C171</f>
        <v>2066</v>
      </c>
      <c r="D157" s="218">
        <f>D158+D160+D164+D168+D171</f>
        <v>10455</v>
      </c>
    </row>
    <row r="158" spans="1:4" ht="20.25" customHeight="1">
      <c r="A158" s="225" t="s">
        <v>177</v>
      </c>
      <c r="B158" s="220">
        <v>398</v>
      </c>
      <c r="C158" s="215">
        <f>C159</f>
        <v>398</v>
      </c>
      <c r="D158" s="215">
        <f t="shared" si="11"/>
        <v>0</v>
      </c>
    </row>
    <row r="159" spans="1:4" ht="20.25" customHeight="1">
      <c r="A159" s="221" t="s">
        <v>87</v>
      </c>
      <c r="B159" s="222">
        <v>398</v>
      </c>
      <c r="C159" s="215">
        <f>B159</f>
        <v>398</v>
      </c>
      <c r="D159" s="215">
        <f t="shared" si="11"/>
        <v>0</v>
      </c>
    </row>
    <row r="160" spans="1:4" ht="20.25" customHeight="1">
      <c r="A160" s="225" t="s">
        <v>178</v>
      </c>
      <c r="B160" s="220">
        <v>4418</v>
      </c>
      <c r="C160" s="215">
        <f>SUM(C161:C163)</f>
        <v>1390</v>
      </c>
      <c r="D160" s="215">
        <f t="shared" si="11"/>
        <v>3028</v>
      </c>
    </row>
    <row r="161" spans="1:4" ht="20.25" customHeight="1">
      <c r="A161" s="221" t="s">
        <v>179</v>
      </c>
      <c r="B161" s="222">
        <v>1390</v>
      </c>
      <c r="C161" s="215">
        <v>1390</v>
      </c>
      <c r="D161" s="215">
        <f t="shared" si="11"/>
        <v>0</v>
      </c>
    </row>
    <row r="162" spans="1:4" ht="20.25" customHeight="1">
      <c r="A162" s="221" t="s">
        <v>180</v>
      </c>
      <c r="B162" s="222">
        <v>28</v>
      </c>
      <c r="C162" s="215"/>
      <c r="D162" s="215">
        <f t="shared" si="11"/>
        <v>28</v>
      </c>
    </row>
    <row r="163" spans="1:4" ht="20.25" customHeight="1">
      <c r="A163" s="223" t="s">
        <v>181</v>
      </c>
      <c r="B163" s="222">
        <v>3000</v>
      </c>
      <c r="C163" s="215"/>
      <c r="D163" s="215">
        <f t="shared" si="11"/>
        <v>3000</v>
      </c>
    </row>
    <row r="164" spans="1:4" ht="20.25" customHeight="1">
      <c r="A164" s="225" t="s">
        <v>182</v>
      </c>
      <c r="B164" s="220">
        <v>1826</v>
      </c>
      <c r="C164" s="215">
        <f>SUM(C165:C167)</f>
        <v>188</v>
      </c>
      <c r="D164" s="215">
        <f t="shared" si="11"/>
        <v>1638</v>
      </c>
    </row>
    <row r="165" spans="1:4" ht="20.25" customHeight="1">
      <c r="A165" s="223" t="s">
        <v>179</v>
      </c>
      <c r="B165" s="222">
        <v>188</v>
      </c>
      <c r="C165" s="215">
        <v>188</v>
      </c>
      <c r="D165" s="215">
        <f t="shared" si="11"/>
        <v>0</v>
      </c>
    </row>
    <row r="166" spans="1:4" ht="20.25" customHeight="1">
      <c r="A166" s="221" t="s">
        <v>183</v>
      </c>
      <c r="B166" s="222">
        <v>11</v>
      </c>
      <c r="C166" s="215"/>
      <c r="D166" s="215">
        <f t="shared" si="11"/>
        <v>11</v>
      </c>
    </row>
    <row r="167" spans="1:4" ht="20.25" customHeight="1">
      <c r="A167" s="221" t="s">
        <v>184</v>
      </c>
      <c r="B167" s="222">
        <v>1627</v>
      </c>
      <c r="C167" s="215"/>
      <c r="D167" s="215">
        <f t="shared" si="11"/>
        <v>1627</v>
      </c>
    </row>
    <row r="168" spans="1:4" ht="20.25" customHeight="1">
      <c r="A168" s="219" t="s">
        <v>185</v>
      </c>
      <c r="B168" s="220">
        <v>362</v>
      </c>
      <c r="C168" s="215">
        <f>SUM(C169:C170)</f>
        <v>90</v>
      </c>
      <c r="D168" s="215">
        <f t="shared" si="11"/>
        <v>272</v>
      </c>
    </row>
    <row r="169" spans="1:4" ht="20.25" customHeight="1">
      <c r="A169" s="221" t="s">
        <v>179</v>
      </c>
      <c r="B169" s="222">
        <v>90</v>
      </c>
      <c r="C169" s="215">
        <v>90</v>
      </c>
      <c r="D169" s="215">
        <f t="shared" si="11"/>
        <v>0</v>
      </c>
    </row>
    <row r="170" spans="1:4" ht="20.25" customHeight="1">
      <c r="A170" s="223" t="s">
        <v>186</v>
      </c>
      <c r="B170" s="222">
        <v>272</v>
      </c>
      <c r="C170" s="215"/>
      <c r="D170" s="215">
        <f t="shared" si="11"/>
        <v>272</v>
      </c>
    </row>
    <row r="171" spans="1:4" ht="20.25" customHeight="1">
      <c r="A171" s="219" t="s">
        <v>187</v>
      </c>
      <c r="B171" s="220">
        <v>5517</v>
      </c>
      <c r="C171" s="215">
        <f>SUM(C172:C173)</f>
        <v>0</v>
      </c>
      <c r="D171" s="215">
        <f t="shared" si="11"/>
        <v>5517</v>
      </c>
    </row>
    <row r="172" spans="1:4" ht="20.25" customHeight="1">
      <c r="A172" s="221" t="s">
        <v>188</v>
      </c>
      <c r="B172" s="222">
        <v>700</v>
      </c>
      <c r="C172" s="215"/>
      <c r="D172" s="215">
        <f t="shared" si="11"/>
        <v>700</v>
      </c>
    </row>
    <row r="173" spans="1:4" ht="20.25" customHeight="1">
      <c r="A173" s="223" t="s">
        <v>189</v>
      </c>
      <c r="B173" s="222">
        <v>4817</v>
      </c>
      <c r="C173" s="215"/>
      <c r="D173" s="215">
        <f t="shared" si="11"/>
        <v>4817</v>
      </c>
    </row>
    <row r="174" spans="1:4" ht="20.25" customHeight="1">
      <c r="A174" s="216" t="s">
        <v>190</v>
      </c>
      <c r="B174" s="217">
        <v>20114</v>
      </c>
      <c r="C174" s="218">
        <f>C175+C185+C189+C192+C195</f>
        <v>3968.61</v>
      </c>
      <c r="D174" s="218">
        <f>D175+D185+D189+D192+D195</f>
        <v>16145.390000000001</v>
      </c>
    </row>
    <row r="175" spans="1:4" ht="20.25" customHeight="1">
      <c r="A175" s="228" t="s">
        <v>191</v>
      </c>
      <c r="B175" s="220">
        <v>11559</v>
      </c>
      <c r="C175" s="215">
        <f>SUM(C176:C184)</f>
        <v>2876</v>
      </c>
      <c r="D175" s="215">
        <f aca="true" t="shared" si="12" ref="D174:D194">B175-C175</f>
        <v>8683</v>
      </c>
    </row>
    <row r="176" spans="1:4" ht="20.25" customHeight="1">
      <c r="A176" s="224" t="s">
        <v>87</v>
      </c>
      <c r="B176" s="222">
        <v>1593</v>
      </c>
      <c r="C176" s="215">
        <f>B176</f>
        <v>1593</v>
      </c>
      <c r="D176" s="215">
        <f t="shared" si="12"/>
        <v>0</v>
      </c>
    </row>
    <row r="177" spans="1:4" ht="20.25" customHeight="1">
      <c r="A177" s="224" t="s">
        <v>192</v>
      </c>
      <c r="B177" s="222">
        <v>252</v>
      </c>
      <c r="C177" s="215">
        <v>202</v>
      </c>
      <c r="D177" s="215">
        <f t="shared" si="12"/>
        <v>50</v>
      </c>
    </row>
    <row r="178" spans="1:4" ht="20.25" customHeight="1">
      <c r="A178" s="224" t="s">
        <v>193</v>
      </c>
      <c r="B178" s="222">
        <v>175</v>
      </c>
      <c r="C178" s="215">
        <v>165</v>
      </c>
      <c r="D178" s="215">
        <f t="shared" si="12"/>
        <v>10</v>
      </c>
    </row>
    <row r="179" spans="1:4" ht="20.25" customHeight="1">
      <c r="A179" s="224" t="s">
        <v>194</v>
      </c>
      <c r="B179" s="222">
        <v>610</v>
      </c>
      <c r="C179" s="215">
        <v>270</v>
      </c>
      <c r="D179" s="215">
        <f t="shared" si="12"/>
        <v>340</v>
      </c>
    </row>
    <row r="180" spans="1:4" ht="20.25" customHeight="1">
      <c r="A180" s="224" t="s">
        <v>195</v>
      </c>
      <c r="B180" s="222">
        <v>96</v>
      </c>
      <c r="C180" s="215">
        <v>93</v>
      </c>
      <c r="D180" s="215">
        <f t="shared" si="12"/>
        <v>3</v>
      </c>
    </row>
    <row r="181" spans="1:4" ht="20.25" customHeight="1">
      <c r="A181" s="224" t="s">
        <v>196</v>
      </c>
      <c r="B181" s="222">
        <v>455</v>
      </c>
      <c r="C181" s="215">
        <v>442</v>
      </c>
      <c r="D181" s="215">
        <f t="shared" si="12"/>
        <v>13</v>
      </c>
    </row>
    <row r="182" spans="1:4" ht="20.25" customHeight="1">
      <c r="A182" s="224" t="s">
        <v>197</v>
      </c>
      <c r="B182" s="222">
        <v>41</v>
      </c>
      <c r="C182" s="215">
        <v>41</v>
      </c>
      <c r="D182" s="215">
        <f t="shared" si="12"/>
        <v>0</v>
      </c>
    </row>
    <row r="183" spans="1:4" ht="20.25" customHeight="1">
      <c r="A183" s="224" t="s">
        <v>198</v>
      </c>
      <c r="B183" s="222">
        <v>70</v>
      </c>
      <c r="C183" s="215">
        <v>70</v>
      </c>
      <c r="D183" s="215">
        <f t="shared" si="12"/>
        <v>0</v>
      </c>
    </row>
    <row r="184" spans="1:4" ht="20.25" customHeight="1">
      <c r="A184" s="224" t="s">
        <v>199</v>
      </c>
      <c r="B184" s="222">
        <v>8267</v>
      </c>
      <c r="C184" s="215"/>
      <c r="D184" s="215">
        <f t="shared" si="12"/>
        <v>8267</v>
      </c>
    </row>
    <row r="185" spans="1:4" ht="20.25" customHeight="1">
      <c r="A185" s="228" t="s">
        <v>200</v>
      </c>
      <c r="B185" s="220">
        <v>2161</v>
      </c>
      <c r="C185" s="215">
        <f>SUM(C186:C188)</f>
        <v>784.21</v>
      </c>
      <c r="D185" s="215">
        <f t="shared" si="12"/>
        <v>1376.79</v>
      </c>
    </row>
    <row r="186" spans="1:4" ht="20.25" customHeight="1">
      <c r="A186" s="224" t="s">
        <v>201</v>
      </c>
      <c r="B186" s="222">
        <v>363</v>
      </c>
      <c r="C186" s="215">
        <v>363</v>
      </c>
      <c r="D186" s="215">
        <f t="shared" si="12"/>
        <v>0</v>
      </c>
    </row>
    <row r="187" spans="1:4" ht="20.25" customHeight="1">
      <c r="A187" s="224" t="s">
        <v>202</v>
      </c>
      <c r="B187" s="222">
        <v>597</v>
      </c>
      <c r="C187" s="215">
        <v>421.21</v>
      </c>
      <c r="D187" s="215">
        <f t="shared" si="12"/>
        <v>175.79000000000002</v>
      </c>
    </row>
    <row r="188" spans="1:4" ht="20.25" customHeight="1">
      <c r="A188" s="224" t="s">
        <v>203</v>
      </c>
      <c r="B188" s="222">
        <v>1201</v>
      </c>
      <c r="C188" s="215"/>
      <c r="D188" s="215">
        <f t="shared" si="12"/>
        <v>1201</v>
      </c>
    </row>
    <row r="189" spans="1:4" ht="20.25" customHeight="1">
      <c r="A189" s="228" t="s">
        <v>204</v>
      </c>
      <c r="B189" s="220">
        <v>341</v>
      </c>
      <c r="C189" s="215">
        <f>SUM(C190:C191)</f>
        <v>308.4</v>
      </c>
      <c r="D189" s="215">
        <f t="shared" si="12"/>
        <v>32.60000000000002</v>
      </c>
    </row>
    <row r="190" spans="1:4" ht="20.25" customHeight="1">
      <c r="A190" s="224" t="s">
        <v>205</v>
      </c>
      <c r="B190" s="222">
        <v>180</v>
      </c>
      <c r="C190" s="215">
        <v>150</v>
      </c>
      <c r="D190" s="215">
        <f t="shared" si="12"/>
        <v>30</v>
      </c>
    </row>
    <row r="191" spans="1:4" ht="20.25" customHeight="1">
      <c r="A191" s="224" t="s">
        <v>206</v>
      </c>
      <c r="B191" s="222">
        <v>161</v>
      </c>
      <c r="C191" s="215">
        <v>158.4</v>
      </c>
      <c r="D191" s="215">
        <f t="shared" si="12"/>
        <v>2.5999999999999943</v>
      </c>
    </row>
    <row r="192" spans="1:4" ht="20.25" customHeight="1">
      <c r="A192" s="228" t="s">
        <v>207</v>
      </c>
      <c r="B192" s="220">
        <v>1344</v>
      </c>
      <c r="C192" s="215">
        <f>SUM(C193:C194)</f>
        <v>0</v>
      </c>
      <c r="D192" s="215">
        <f t="shared" si="12"/>
        <v>1344</v>
      </c>
    </row>
    <row r="193" spans="1:4" ht="20.25" customHeight="1">
      <c r="A193" s="224" t="s">
        <v>208</v>
      </c>
      <c r="B193" s="222">
        <v>1287</v>
      </c>
      <c r="C193" s="215"/>
      <c r="D193" s="215">
        <f t="shared" si="12"/>
        <v>1287</v>
      </c>
    </row>
    <row r="194" spans="1:4" ht="20.25" customHeight="1">
      <c r="A194" s="224" t="s">
        <v>209</v>
      </c>
      <c r="B194" s="222">
        <v>57</v>
      </c>
      <c r="C194" s="215"/>
      <c r="D194" s="215">
        <f t="shared" si="12"/>
        <v>57</v>
      </c>
    </row>
    <row r="195" spans="1:4" ht="20.25" customHeight="1">
      <c r="A195" s="228" t="s">
        <v>210</v>
      </c>
      <c r="B195" s="220">
        <v>4709</v>
      </c>
      <c r="C195" s="215"/>
      <c r="D195" s="215">
        <f aca="true" t="shared" si="13" ref="D195:D207">B195-C195</f>
        <v>4709</v>
      </c>
    </row>
    <row r="196" spans="1:4" ht="20.25" customHeight="1">
      <c r="A196" s="224" t="s">
        <v>211</v>
      </c>
      <c r="B196" s="222">
        <v>4709</v>
      </c>
      <c r="C196" s="215"/>
      <c r="D196" s="215">
        <f t="shared" si="13"/>
        <v>4709</v>
      </c>
    </row>
    <row r="197" spans="1:4" ht="20.25" customHeight="1">
      <c r="A197" s="216" t="s">
        <v>212</v>
      </c>
      <c r="B197" s="217">
        <v>137373</v>
      </c>
      <c r="C197" s="215"/>
      <c r="D197" s="215"/>
    </row>
    <row r="198" spans="1:4" ht="20.25" customHeight="1">
      <c r="A198" s="228" t="s">
        <v>213</v>
      </c>
      <c r="B198" s="220">
        <v>7648</v>
      </c>
      <c r="C198" s="215">
        <f>SUM(C199:C205)</f>
        <v>6027.2</v>
      </c>
      <c r="D198" s="215">
        <f t="shared" si="13"/>
        <v>1620.8000000000002</v>
      </c>
    </row>
    <row r="199" spans="1:4" ht="20.25" customHeight="1">
      <c r="A199" s="224" t="s">
        <v>87</v>
      </c>
      <c r="B199" s="222">
        <v>2049</v>
      </c>
      <c r="C199" s="215">
        <f>B199</f>
        <v>2049</v>
      </c>
      <c r="D199" s="215">
        <f t="shared" si="13"/>
        <v>0</v>
      </c>
    </row>
    <row r="200" spans="1:4" ht="20.25" customHeight="1">
      <c r="A200" s="224" t="s">
        <v>214</v>
      </c>
      <c r="B200" s="222">
        <v>282</v>
      </c>
      <c r="C200" s="215">
        <v>233.2</v>
      </c>
      <c r="D200" s="215">
        <f t="shared" si="13"/>
        <v>48.80000000000001</v>
      </c>
    </row>
    <row r="201" spans="1:4" ht="20.25" customHeight="1">
      <c r="A201" s="224" t="s">
        <v>132</v>
      </c>
      <c r="B201" s="222">
        <v>259</v>
      </c>
      <c r="C201" s="215">
        <v>117.3</v>
      </c>
      <c r="D201" s="215">
        <f t="shared" si="13"/>
        <v>141.7</v>
      </c>
    </row>
    <row r="202" spans="1:4" ht="20.25" customHeight="1">
      <c r="A202" s="224" t="s">
        <v>215</v>
      </c>
      <c r="B202" s="222">
        <v>3647</v>
      </c>
      <c r="C202" s="215">
        <v>3287</v>
      </c>
      <c r="D202" s="215">
        <f t="shared" si="13"/>
        <v>360</v>
      </c>
    </row>
    <row r="203" spans="1:4" ht="20.25" customHeight="1">
      <c r="A203" s="224" t="s">
        <v>216</v>
      </c>
      <c r="B203" s="222">
        <v>285</v>
      </c>
      <c r="C203" s="215">
        <v>250.3</v>
      </c>
      <c r="D203" s="215">
        <f t="shared" si="13"/>
        <v>34.69999999999999</v>
      </c>
    </row>
    <row r="204" spans="1:4" ht="20.25" customHeight="1">
      <c r="A204" s="224" t="s">
        <v>217</v>
      </c>
      <c r="B204" s="222">
        <v>108</v>
      </c>
      <c r="C204" s="215">
        <v>90.4</v>
      </c>
      <c r="D204" s="215">
        <f t="shared" si="13"/>
        <v>17.599999999999994</v>
      </c>
    </row>
    <row r="205" spans="1:4" ht="20.25" customHeight="1">
      <c r="A205" s="224" t="s">
        <v>218</v>
      </c>
      <c r="B205" s="222">
        <v>1018</v>
      </c>
      <c r="C205" s="215"/>
      <c r="D205" s="215">
        <f t="shared" si="13"/>
        <v>1018</v>
      </c>
    </row>
    <row r="206" spans="1:4" ht="20.25" customHeight="1">
      <c r="A206" s="228" t="s">
        <v>219</v>
      </c>
      <c r="B206" s="220">
        <v>719</v>
      </c>
      <c r="C206" s="215">
        <f>C207</f>
        <v>602</v>
      </c>
      <c r="D206" s="215">
        <f t="shared" si="13"/>
        <v>117</v>
      </c>
    </row>
    <row r="207" spans="1:4" ht="20.25" customHeight="1">
      <c r="A207" s="224" t="s">
        <v>87</v>
      </c>
      <c r="B207" s="222">
        <v>719</v>
      </c>
      <c r="C207" s="215">
        <v>602</v>
      </c>
      <c r="D207" s="215">
        <f t="shared" si="13"/>
        <v>117</v>
      </c>
    </row>
    <row r="208" spans="1:4" ht="20.25" customHeight="1">
      <c r="A208" s="228" t="s">
        <v>220</v>
      </c>
      <c r="B208" s="220">
        <v>89924</v>
      </c>
      <c r="C208" s="215">
        <f>B208</f>
        <v>89924</v>
      </c>
      <c r="D208" s="215">
        <f aca="true" t="shared" si="14" ref="D208:D214">B208-C208</f>
        <v>0</v>
      </c>
    </row>
    <row r="209" spans="1:4" ht="20.25" customHeight="1">
      <c r="A209" s="224" t="s">
        <v>221</v>
      </c>
      <c r="B209" s="222">
        <v>10289</v>
      </c>
      <c r="C209" s="215">
        <f>B209</f>
        <v>10289</v>
      </c>
      <c r="D209" s="215">
        <f t="shared" si="14"/>
        <v>0</v>
      </c>
    </row>
    <row r="210" spans="1:4" ht="20.25" customHeight="1">
      <c r="A210" s="224" t="s">
        <v>222</v>
      </c>
      <c r="B210" s="222">
        <v>10040</v>
      </c>
      <c r="C210" s="215">
        <f>B210</f>
        <v>10040</v>
      </c>
      <c r="D210" s="215">
        <f t="shared" si="14"/>
        <v>0</v>
      </c>
    </row>
    <row r="211" spans="1:4" ht="20.25" customHeight="1">
      <c r="A211" s="224" t="s">
        <v>223</v>
      </c>
      <c r="B211" s="222">
        <v>22333</v>
      </c>
      <c r="C211" s="215">
        <v>22333</v>
      </c>
      <c r="D211" s="215">
        <f t="shared" si="14"/>
        <v>0</v>
      </c>
    </row>
    <row r="212" spans="1:4" ht="20.25" customHeight="1">
      <c r="A212" s="224" t="s">
        <v>224</v>
      </c>
      <c r="B212" s="222">
        <v>14938</v>
      </c>
      <c r="C212" s="215">
        <f>B212</f>
        <v>14938</v>
      </c>
      <c r="D212" s="215">
        <f t="shared" si="14"/>
        <v>0</v>
      </c>
    </row>
    <row r="213" spans="1:4" ht="20.25" customHeight="1">
      <c r="A213" s="224" t="s">
        <v>225</v>
      </c>
      <c r="B213" s="222">
        <v>5931</v>
      </c>
      <c r="C213" s="215">
        <f>B213</f>
        <v>5931</v>
      </c>
      <c r="D213" s="215">
        <f t="shared" si="14"/>
        <v>0</v>
      </c>
    </row>
    <row r="214" spans="1:4" ht="20.25" customHeight="1">
      <c r="A214" s="224" t="s">
        <v>226</v>
      </c>
      <c r="B214" s="222">
        <v>26393</v>
      </c>
      <c r="C214" s="215">
        <f>B214</f>
        <v>26393</v>
      </c>
      <c r="D214" s="215">
        <f t="shared" si="14"/>
        <v>0</v>
      </c>
    </row>
    <row r="215" spans="1:5" ht="20.25" customHeight="1">
      <c r="A215" s="228" t="s">
        <v>227</v>
      </c>
      <c r="B215" s="220">
        <v>3526</v>
      </c>
      <c r="C215" s="215"/>
      <c r="D215" s="215">
        <f aca="true" t="shared" si="15" ref="D215:D220">B215-C215</f>
        <v>3526</v>
      </c>
      <c r="E215" s="144" t="s">
        <v>137</v>
      </c>
    </row>
    <row r="216" spans="1:4" ht="20.25" customHeight="1">
      <c r="A216" s="224" t="s">
        <v>228</v>
      </c>
      <c r="B216" s="222">
        <v>3526</v>
      </c>
      <c r="C216" s="215"/>
      <c r="D216" s="215">
        <f t="shared" si="15"/>
        <v>3526</v>
      </c>
    </row>
    <row r="217" spans="1:4" ht="20.25" customHeight="1">
      <c r="A217" s="228" t="s">
        <v>229</v>
      </c>
      <c r="B217" s="220">
        <v>10397</v>
      </c>
      <c r="C217" s="215">
        <f>SUM(C218:C220)</f>
        <v>198.1</v>
      </c>
      <c r="D217" s="215">
        <f t="shared" si="15"/>
        <v>10198.9</v>
      </c>
    </row>
    <row r="218" spans="1:4" ht="20.25" customHeight="1">
      <c r="A218" s="224" t="s">
        <v>230</v>
      </c>
      <c r="B218" s="222">
        <v>4400</v>
      </c>
      <c r="C218" s="215"/>
      <c r="D218" s="215">
        <f t="shared" si="15"/>
        <v>4400</v>
      </c>
    </row>
    <row r="219" spans="1:5" ht="20.25" customHeight="1">
      <c r="A219" s="224" t="s">
        <v>231</v>
      </c>
      <c r="B219" s="222">
        <v>600</v>
      </c>
      <c r="C219" s="215"/>
      <c r="D219" s="215">
        <f t="shared" si="15"/>
        <v>600</v>
      </c>
      <c r="E219" s="144" t="s">
        <v>137</v>
      </c>
    </row>
    <row r="220" spans="1:4" ht="20.25" customHeight="1">
      <c r="A220" s="224" t="s">
        <v>232</v>
      </c>
      <c r="B220" s="222">
        <v>5397</v>
      </c>
      <c r="C220" s="215">
        <v>198.1</v>
      </c>
      <c r="D220" s="215">
        <f t="shared" si="15"/>
        <v>5198.9</v>
      </c>
    </row>
    <row r="221" spans="1:4" ht="20.25" customHeight="1">
      <c r="A221" s="228" t="s">
        <v>233</v>
      </c>
      <c r="B221" s="220">
        <v>5880</v>
      </c>
      <c r="C221" s="215"/>
      <c r="D221" s="215"/>
    </row>
    <row r="222" spans="1:4" ht="20.25" customHeight="1">
      <c r="A222" s="224" t="s">
        <v>234</v>
      </c>
      <c r="B222" s="222">
        <v>3048</v>
      </c>
      <c r="C222" s="215"/>
      <c r="D222" s="215"/>
    </row>
    <row r="223" spans="1:4" ht="20.25" customHeight="1">
      <c r="A223" s="224" t="s">
        <v>235</v>
      </c>
      <c r="B223" s="222">
        <v>2832</v>
      </c>
      <c r="C223" s="215"/>
      <c r="D223" s="215"/>
    </row>
    <row r="224" spans="1:4" ht="20.25" customHeight="1">
      <c r="A224" s="228" t="s">
        <v>236</v>
      </c>
      <c r="B224" s="220">
        <v>1430</v>
      </c>
      <c r="C224" s="215"/>
      <c r="D224" s="215"/>
    </row>
    <row r="225" spans="1:4" ht="20.25" customHeight="1">
      <c r="A225" s="224" t="s">
        <v>237</v>
      </c>
      <c r="B225" s="234">
        <v>210</v>
      </c>
      <c r="C225" s="215"/>
      <c r="D225" s="215"/>
    </row>
    <row r="226" spans="1:4" ht="20.25" customHeight="1">
      <c r="A226" s="224" t="s">
        <v>238</v>
      </c>
      <c r="B226" s="234">
        <v>60</v>
      </c>
      <c r="C226" s="215"/>
      <c r="D226" s="215"/>
    </row>
    <row r="227" spans="1:4" ht="20.25" customHeight="1">
      <c r="A227" s="224" t="s">
        <v>239</v>
      </c>
      <c r="B227" s="222">
        <v>146</v>
      </c>
      <c r="C227" s="215"/>
      <c r="D227" s="215"/>
    </row>
    <row r="228" spans="1:4" ht="20.25" customHeight="1">
      <c r="A228" s="224" t="s">
        <v>240</v>
      </c>
      <c r="B228" s="222">
        <v>986</v>
      </c>
      <c r="C228" s="215"/>
      <c r="D228" s="215"/>
    </row>
    <row r="229" spans="1:4" ht="20.25" customHeight="1">
      <c r="A229" s="224" t="s">
        <v>241</v>
      </c>
      <c r="B229" s="222">
        <v>28</v>
      </c>
      <c r="C229" s="215"/>
      <c r="D229" s="215"/>
    </row>
    <row r="230" spans="1:4" ht="20.25" customHeight="1">
      <c r="A230" s="228" t="s">
        <v>242</v>
      </c>
      <c r="B230" s="220">
        <v>2609</v>
      </c>
      <c r="C230" s="215">
        <f>B230</f>
        <v>2609</v>
      </c>
      <c r="D230" s="215"/>
    </row>
    <row r="231" spans="1:4" ht="20.25" customHeight="1">
      <c r="A231" s="224" t="s">
        <v>87</v>
      </c>
      <c r="B231" s="222">
        <v>153</v>
      </c>
      <c r="C231" s="215">
        <f>B231</f>
        <v>153</v>
      </c>
      <c r="D231" s="215"/>
    </row>
    <row r="232" spans="1:4" ht="20.25" customHeight="1">
      <c r="A232" s="224" t="s">
        <v>243</v>
      </c>
      <c r="B232" s="222">
        <v>1073</v>
      </c>
      <c r="C232" s="215"/>
      <c r="D232" s="215"/>
    </row>
    <row r="233" spans="1:4" ht="20.25" customHeight="1">
      <c r="A233" s="224" t="s">
        <v>244</v>
      </c>
      <c r="B233" s="222">
        <v>134</v>
      </c>
      <c r="C233" s="215"/>
      <c r="D233" s="215"/>
    </row>
    <row r="234" spans="1:4" ht="20.25" customHeight="1">
      <c r="A234" s="224" t="s">
        <v>245</v>
      </c>
      <c r="B234" s="222">
        <v>170</v>
      </c>
      <c r="C234" s="215"/>
      <c r="D234" s="215"/>
    </row>
    <row r="235" spans="1:4" ht="20.25" customHeight="1">
      <c r="A235" s="224" t="s">
        <v>246</v>
      </c>
      <c r="B235" s="222">
        <v>1079</v>
      </c>
      <c r="C235" s="215"/>
      <c r="D235" s="215"/>
    </row>
    <row r="236" spans="1:4" ht="20.25" customHeight="1">
      <c r="A236" s="228" t="s">
        <v>247</v>
      </c>
      <c r="B236" s="220">
        <v>264</v>
      </c>
      <c r="C236" s="215"/>
      <c r="D236" s="215"/>
    </row>
    <row r="237" spans="1:4" ht="20.25" customHeight="1">
      <c r="A237" s="224" t="s">
        <v>87</v>
      </c>
      <c r="B237" s="222">
        <v>225</v>
      </c>
      <c r="C237" s="215">
        <f>B237</f>
        <v>225</v>
      </c>
      <c r="D237" s="215"/>
    </row>
    <row r="238" spans="1:4" ht="20.25" customHeight="1">
      <c r="A238" s="224" t="s">
        <v>248</v>
      </c>
      <c r="B238" s="222">
        <v>39</v>
      </c>
      <c r="C238" s="215"/>
      <c r="D238" s="215"/>
    </row>
    <row r="239" spans="1:4" ht="20.25" customHeight="1">
      <c r="A239" s="228" t="s">
        <v>249</v>
      </c>
      <c r="B239" s="220">
        <v>428</v>
      </c>
      <c r="C239" s="215"/>
      <c r="D239" s="215"/>
    </row>
    <row r="240" spans="1:4" ht="20.25" customHeight="1">
      <c r="A240" s="224" t="s">
        <v>250</v>
      </c>
      <c r="B240" s="222">
        <v>428</v>
      </c>
      <c r="C240" s="215"/>
      <c r="D240" s="215"/>
    </row>
    <row r="241" spans="1:4" ht="20.25" customHeight="1">
      <c r="A241" s="228" t="s">
        <v>251</v>
      </c>
      <c r="B241" s="220">
        <v>237</v>
      </c>
      <c r="C241" s="215"/>
      <c r="D241" s="215"/>
    </row>
    <row r="242" spans="1:4" ht="20.25" customHeight="1">
      <c r="A242" s="224" t="s">
        <v>252</v>
      </c>
      <c r="B242" s="222">
        <v>237</v>
      </c>
      <c r="C242" s="215"/>
      <c r="D242" s="215"/>
    </row>
    <row r="243" spans="1:4" ht="20.25" customHeight="1">
      <c r="A243" s="228" t="s">
        <v>253</v>
      </c>
      <c r="B243" s="220">
        <v>309</v>
      </c>
      <c r="C243" s="215"/>
      <c r="D243" s="215"/>
    </row>
    <row r="244" spans="1:4" ht="20.25" customHeight="1">
      <c r="A244" s="224" t="s">
        <v>254</v>
      </c>
      <c r="B244" s="222">
        <v>110</v>
      </c>
      <c r="C244" s="215"/>
      <c r="D244" s="215"/>
    </row>
    <row r="245" spans="1:4" ht="20.25" customHeight="1">
      <c r="A245" s="224" t="s">
        <v>255</v>
      </c>
      <c r="B245" s="222">
        <v>199</v>
      </c>
      <c r="C245" s="215"/>
      <c r="D245" s="215"/>
    </row>
    <row r="246" spans="1:4" ht="20.25" customHeight="1">
      <c r="A246" s="235" t="s">
        <v>256</v>
      </c>
      <c r="B246" s="220">
        <v>1552</v>
      </c>
      <c r="C246" s="215"/>
      <c r="D246" s="215"/>
    </row>
    <row r="247" spans="1:4" ht="20.25" customHeight="1">
      <c r="A247" s="224" t="s">
        <v>87</v>
      </c>
      <c r="B247" s="234">
        <v>274</v>
      </c>
      <c r="C247" s="215">
        <f>B247</f>
        <v>274</v>
      </c>
      <c r="D247" s="215"/>
    </row>
    <row r="248" spans="1:4" ht="20.25" customHeight="1">
      <c r="A248" s="224" t="s">
        <v>257</v>
      </c>
      <c r="B248" s="222">
        <v>280</v>
      </c>
      <c r="C248" s="215"/>
      <c r="D248" s="215"/>
    </row>
    <row r="249" spans="1:4" ht="20.25" customHeight="1">
      <c r="A249" s="224" t="s">
        <v>94</v>
      </c>
      <c r="B249" s="222">
        <v>667</v>
      </c>
      <c r="C249" s="215">
        <f>B249</f>
        <v>667</v>
      </c>
      <c r="D249" s="215"/>
    </row>
    <row r="250" spans="1:4" ht="20.25" customHeight="1">
      <c r="A250" s="224" t="s">
        <v>258</v>
      </c>
      <c r="B250" s="222">
        <v>331</v>
      </c>
      <c r="C250" s="215"/>
      <c r="D250" s="215"/>
    </row>
    <row r="251" spans="1:4" ht="20.25" customHeight="1">
      <c r="A251" s="228" t="s">
        <v>259</v>
      </c>
      <c r="B251" s="220">
        <v>12450</v>
      </c>
      <c r="C251" s="215"/>
      <c r="D251" s="215"/>
    </row>
    <row r="252" spans="1:4" ht="20.25" customHeight="1">
      <c r="A252" s="224" t="s">
        <v>260</v>
      </c>
      <c r="B252" s="222">
        <v>12450</v>
      </c>
      <c r="C252" s="215"/>
      <c r="D252" s="215"/>
    </row>
    <row r="253" spans="1:4" ht="20.25" customHeight="1">
      <c r="A253" s="216" t="s">
        <v>261</v>
      </c>
      <c r="B253" s="217">
        <v>397564</v>
      </c>
      <c r="C253" s="215"/>
      <c r="D253" s="215"/>
    </row>
    <row r="254" spans="1:4" ht="20.25" customHeight="1">
      <c r="A254" s="228" t="s">
        <v>262</v>
      </c>
      <c r="B254" s="220">
        <v>1833</v>
      </c>
      <c r="C254" s="215"/>
      <c r="D254" s="215"/>
    </row>
    <row r="255" spans="1:4" ht="20.25" customHeight="1">
      <c r="A255" s="224" t="s">
        <v>87</v>
      </c>
      <c r="B255" s="222">
        <v>1792</v>
      </c>
      <c r="C255" s="215">
        <f>B255</f>
        <v>1792</v>
      </c>
      <c r="D255" s="215"/>
    </row>
    <row r="256" spans="1:4" ht="20.25" customHeight="1">
      <c r="A256" s="224" t="s">
        <v>88</v>
      </c>
      <c r="B256" s="222">
        <v>41</v>
      </c>
      <c r="C256" s="215"/>
      <c r="D256" s="215"/>
    </row>
    <row r="257" spans="1:4" ht="20.25" customHeight="1">
      <c r="A257" s="228" t="s">
        <v>263</v>
      </c>
      <c r="B257" s="220">
        <v>4720</v>
      </c>
      <c r="C257" s="215"/>
      <c r="D257" s="215"/>
    </row>
    <row r="258" spans="1:4" ht="20.25" customHeight="1">
      <c r="A258" s="224" t="s">
        <v>264</v>
      </c>
      <c r="B258" s="222">
        <v>875</v>
      </c>
      <c r="C258" s="215"/>
      <c r="D258" s="215"/>
    </row>
    <row r="259" spans="1:4" ht="20.25" customHeight="1">
      <c r="A259" s="224" t="s">
        <v>265</v>
      </c>
      <c r="B259" s="234">
        <v>1953</v>
      </c>
      <c r="C259" s="215"/>
      <c r="D259" s="215"/>
    </row>
    <row r="260" spans="1:4" ht="20.25" customHeight="1">
      <c r="A260" s="224" t="s">
        <v>266</v>
      </c>
      <c r="B260" s="222">
        <v>1892</v>
      </c>
      <c r="C260" s="215"/>
      <c r="D260" s="215"/>
    </row>
    <row r="261" spans="1:4" ht="20.25" customHeight="1">
      <c r="A261" s="228" t="s">
        <v>267</v>
      </c>
      <c r="B261" s="220">
        <v>2152</v>
      </c>
      <c r="C261" s="215"/>
      <c r="D261" s="215"/>
    </row>
    <row r="262" spans="1:4" ht="20.25" customHeight="1">
      <c r="A262" s="224" t="s">
        <v>268</v>
      </c>
      <c r="B262" s="234">
        <v>2152</v>
      </c>
      <c r="C262" s="215"/>
      <c r="D262" s="215"/>
    </row>
    <row r="263" spans="1:4" ht="20.25" customHeight="1">
      <c r="A263" s="228" t="s">
        <v>269</v>
      </c>
      <c r="B263" s="220">
        <v>11003</v>
      </c>
      <c r="C263" s="215"/>
      <c r="D263" s="215"/>
    </row>
    <row r="264" spans="1:4" ht="20.25" customHeight="1">
      <c r="A264" s="224" t="s">
        <v>270</v>
      </c>
      <c r="B264" s="234">
        <v>2165</v>
      </c>
      <c r="C264" s="215"/>
      <c r="D264" s="215"/>
    </row>
    <row r="265" spans="1:4" ht="20.25" customHeight="1">
      <c r="A265" s="224" t="s">
        <v>271</v>
      </c>
      <c r="B265" s="234">
        <v>902</v>
      </c>
      <c r="C265" s="215"/>
      <c r="D265" s="215"/>
    </row>
    <row r="266" spans="1:4" ht="20.25" customHeight="1">
      <c r="A266" s="224" t="s">
        <v>272</v>
      </c>
      <c r="B266" s="234">
        <v>225</v>
      </c>
      <c r="C266" s="215"/>
      <c r="D266" s="215"/>
    </row>
    <row r="267" spans="1:4" ht="20.25" customHeight="1">
      <c r="A267" s="224" t="s">
        <v>273</v>
      </c>
      <c r="B267" s="222">
        <v>166</v>
      </c>
      <c r="C267" s="215"/>
      <c r="D267" s="215"/>
    </row>
    <row r="268" spans="1:4" ht="20.25" customHeight="1">
      <c r="A268" s="224" t="s">
        <v>274</v>
      </c>
      <c r="B268" s="222">
        <v>229</v>
      </c>
      <c r="C268" s="215"/>
      <c r="D268" s="215"/>
    </row>
    <row r="269" spans="1:4" ht="20.25" customHeight="1">
      <c r="A269" s="224" t="s">
        <v>275</v>
      </c>
      <c r="B269" s="222">
        <v>5216</v>
      </c>
      <c r="C269" s="215"/>
      <c r="D269" s="215"/>
    </row>
    <row r="270" spans="1:4" ht="20.25" customHeight="1">
      <c r="A270" s="224" t="s">
        <v>276</v>
      </c>
      <c r="B270" s="222">
        <v>1460</v>
      </c>
      <c r="C270" s="215"/>
      <c r="D270" s="215"/>
    </row>
    <row r="271" spans="1:4" ht="20.25" customHeight="1">
      <c r="A271" s="224" t="s">
        <v>277</v>
      </c>
      <c r="B271" s="222">
        <v>640</v>
      </c>
      <c r="C271" s="215"/>
      <c r="D271" s="215"/>
    </row>
    <row r="272" spans="1:4" ht="20.25" customHeight="1">
      <c r="A272" s="228" t="s">
        <v>278</v>
      </c>
      <c r="B272" s="220">
        <v>730</v>
      </c>
      <c r="C272" s="215"/>
      <c r="D272" s="215"/>
    </row>
    <row r="273" spans="1:4" ht="20.25" customHeight="1">
      <c r="A273" s="224" t="s">
        <v>279</v>
      </c>
      <c r="B273" s="222">
        <v>730</v>
      </c>
      <c r="C273" s="215"/>
      <c r="D273" s="215"/>
    </row>
    <row r="274" spans="1:4" ht="20.25" customHeight="1">
      <c r="A274" s="228" t="s">
        <v>280</v>
      </c>
      <c r="B274" s="220">
        <v>2023</v>
      </c>
      <c r="C274" s="215"/>
      <c r="D274" s="215"/>
    </row>
    <row r="275" spans="1:4" ht="20.25" customHeight="1">
      <c r="A275" s="224" t="s">
        <v>281</v>
      </c>
      <c r="B275" s="222">
        <v>1514</v>
      </c>
      <c r="C275" s="215"/>
      <c r="D275" s="215"/>
    </row>
    <row r="276" spans="1:4" ht="20.25" customHeight="1">
      <c r="A276" s="224" t="s">
        <v>282</v>
      </c>
      <c r="B276" s="222">
        <v>509</v>
      </c>
      <c r="C276" s="215"/>
      <c r="D276" s="215"/>
    </row>
    <row r="277" spans="1:4" ht="20.25" customHeight="1">
      <c r="A277" s="228" t="s">
        <v>283</v>
      </c>
      <c r="B277" s="220">
        <v>44458</v>
      </c>
      <c r="C277" s="215">
        <f>B277</f>
        <v>44458</v>
      </c>
      <c r="D277" s="215"/>
    </row>
    <row r="278" spans="1:4" ht="20.25" customHeight="1">
      <c r="A278" s="224" t="s">
        <v>284</v>
      </c>
      <c r="B278" s="222">
        <v>5698</v>
      </c>
      <c r="C278" s="215">
        <f>B278</f>
        <v>5698</v>
      </c>
      <c r="D278" s="215"/>
    </row>
    <row r="279" spans="1:4" ht="20.25" customHeight="1">
      <c r="A279" s="224" t="s">
        <v>285</v>
      </c>
      <c r="B279" s="222">
        <v>6217</v>
      </c>
      <c r="C279" s="215">
        <f>B279</f>
        <v>6217</v>
      </c>
      <c r="D279" s="215"/>
    </row>
    <row r="280" spans="1:4" ht="20.25" customHeight="1">
      <c r="A280" s="224" t="s">
        <v>286</v>
      </c>
      <c r="B280" s="222">
        <v>7543</v>
      </c>
      <c r="C280" s="215"/>
      <c r="D280" s="215"/>
    </row>
    <row r="281" spans="1:4" ht="20.25" customHeight="1">
      <c r="A281" s="224" t="s">
        <v>287</v>
      </c>
      <c r="B281" s="222">
        <v>25000</v>
      </c>
      <c r="C281" s="215">
        <f>B281</f>
        <v>25000</v>
      </c>
      <c r="D281" s="215"/>
    </row>
    <row r="282" spans="1:4" ht="20.25" customHeight="1">
      <c r="A282" s="228" t="s">
        <v>288</v>
      </c>
      <c r="B282" s="220">
        <v>323853</v>
      </c>
      <c r="C282" s="215"/>
      <c r="D282" s="215"/>
    </row>
    <row r="283" spans="1:4" ht="20.25" customHeight="1">
      <c r="A283" s="224" t="s">
        <v>289</v>
      </c>
      <c r="B283" s="222">
        <v>323853</v>
      </c>
      <c r="C283" s="215"/>
      <c r="D283" s="215"/>
    </row>
    <row r="284" spans="1:4" ht="20.25" customHeight="1">
      <c r="A284" s="228" t="s">
        <v>290</v>
      </c>
      <c r="B284" s="220">
        <v>925</v>
      </c>
      <c r="C284" s="215"/>
      <c r="D284" s="215"/>
    </row>
    <row r="285" spans="1:4" ht="20.25" customHeight="1">
      <c r="A285" s="224" t="s">
        <v>291</v>
      </c>
      <c r="B285" s="222">
        <v>925</v>
      </c>
      <c r="C285" s="215"/>
      <c r="D285" s="215"/>
    </row>
    <row r="286" spans="1:4" ht="20.25" customHeight="1">
      <c r="A286" s="228" t="s">
        <v>292</v>
      </c>
      <c r="B286" s="220">
        <v>167</v>
      </c>
      <c r="C286" s="215"/>
      <c r="D286" s="215"/>
    </row>
    <row r="287" spans="1:4" ht="20.25" customHeight="1">
      <c r="A287" s="224" t="s">
        <v>293</v>
      </c>
      <c r="B287" s="222">
        <v>167</v>
      </c>
      <c r="C287" s="215"/>
      <c r="D287" s="215"/>
    </row>
    <row r="288" spans="1:4" ht="20.25" customHeight="1">
      <c r="A288" s="228" t="s">
        <v>294</v>
      </c>
      <c r="B288" s="220">
        <v>985</v>
      </c>
      <c r="C288" s="215"/>
      <c r="D288" s="215"/>
    </row>
    <row r="289" spans="1:4" ht="20.25" customHeight="1">
      <c r="A289" s="224" t="s">
        <v>87</v>
      </c>
      <c r="B289" s="222">
        <v>334</v>
      </c>
      <c r="C289" s="215">
        <f>B289</f>
        <v>334</v>
      </c>
      <c r="D289" s="215"/>
    </row>
    <row r="290" spans="1:4" ht="20.25" customHeight="1">
      <c r="A290" s="224" t="s">
        <v>295</v>
      </c>
      <c r="B290" s="222">
        <v>627</v>
      </c>
      <c r="C290" s="215"/>
      <c r="D290" s="215"/>
    </row>
    <row r="291" spans="1:4" ht="20.25" customHeight="1">
      <c r="A291" s="224" t="s">
        <v>296</v>
      </c>
      <c r="B291" s="222">
        <v>24</v>
      </c>
      <c r="C291" s="215"/>
      <c r="D291" s="215"/>
    </row>
    <row r="292" spans="1:4" ht="20.25" customHeight="1">
      <c r="A292" s="236" t="s">
        <v>297</v>
      </c>
      <c r="B292" s="220">
        <v>4715</v>
      </c>
      <c r="C292" s="215"/>
      <c r="D292" s="215"/>
    </row>
    <row r="293" spans="1:4" ht="20.25" customHeight="1">
      <c r="A293" s="237" t="s">
        <v>298</v>
      </c>
      <c r="B293" s="222">
        <v>4715</v>
      </c>
      <c r="C293" s="215"/>
      <c r="D293" s="215"/>
    </row>
    <row r="294" spans="1:4" ht="20.25" customHeight="1">
      <c r="A294" s="238" t="s">
        <v>299</v>
      </c>
      <c r="B294" s="217">
        <v>11864</v>
      </c>
      <c r="C294" s="215"/>
      <c r="D294" s="215"/>
    </row>
    <row r="295" spans="1:4" ht="20.25" customHeight="1">
      <c r="A295" s="236" t="s">
        <v>300</v>
      </c>
      <c r="B295" s="220">
        <v>4712</v>
      </c>
      <c r="C295" s="215"/>
      <c r="D295" s="215"/>
    </row>
    <row r="296" spans="1:4" ht="20.25" customHeight="1">
      <c r="A296" s="237" t="s">
        <v>87</v>
      </c>
      <c r="B296" s="222">
        <v>3626</v>
      </c>
      <c r="C296" s="215">
        <f>B296</f>
        <v>3626</v>
      </c>
      <c r="D296" s="215"/>
    </row>
    <row r="297" spans="1:4" ht="20.25" customHeight="1">
      <c r="A297" s="237" t="s">
        <v>88</v>
      </c>
      <c r="B297" s="222">
        <v>42</v>
      </c>
      <c r="C297" s="215"/>
      <c r="D297" s="215"/>
    </row>
    <row r="298" spans="1:4" ht="20.25" customHeight="1">
      <c r="A298" s="237" t="s">
        <v>301</v>
      </c>
      <c r="B298" s="222">
        <v>1044</v>
      </c>
      <c r="C298" s="215"/>
      <c r="D298" s="215"/>
    </row>
    <row r="299" spans="1:4" ht="20.25" customHeight="1">
      <c r="A299" s="236" t="s">
        <v>302</v>
      </c>
      <c r="B299" s="220">
        <v>5902</v>
      </c>
      <c r="C299" s="215"/>
      <c r="D299" s="215"/>
    </row>
    <row r="300" spans="1:4" ht="20.25" customHeight="1">
      <c r="A300" s="237" t="s">
        <v>303</v>
      </c>
      <c r="B300" s="234">
        <v>5902</v>
      </c>
      <c r="C300" s="215"/>
      <c r="D300" s="215"/>
    </row>
    <row r="301" spans="1:4" ht="20.25" customHeight="1">
      <c r="A301" s="236" t="s">
        <v>304</v>
      </c>
      <c r="B301" s="220">
        <v>1250</v>
      </c>
      <c r="C301" s="215"/>
      <c r="D301" s="215"/>
    </row>
    <row r="302" spans="1:4" ht="20.25" customHeight="1">
      <c r="A302" s="237" t="s">
        <v>305</v>
      </c>
      <c r="B302" s="234">
        <v>114</v>
      </c>
      <c r="C302" s="215"/>
      <c r="D302" s="215"/>
    </row>
    <row r="303" spans="1:4" ht="20.25" customHeight="1">
      <c r="A303" s="237" t="s">
        <v>306</v>
      </c>
      <c r="B303" s="234">
        <v>1136</v>
      </c>
      <c r="C303" s="215"/>
      <c r="D303" s="215"/>
    </row>
    <row r="304" spans="1:4" ht="20.25" customHeight="1">
      <c r="A304" s="238" t="s">
        <v>307</v>
      </c>
      <c r="B304" s="217">
        <v>68502</v>
      </c>
      <c r="C304" s="215"/>
      <c r="D304" s="215"/>
    </row>
    <row r="305" spans="1:4" ht="20.25" customHeight="1">
      <c r="A305" s="236" t="s">
        <v>308</v>
      </c>
      <c r="B305" s="220">
        <v>8796</v>
      </c>
      <c r="C305" s="215"/>
      <c r="D305" s="215"/>
    </row>
    <row r="306" spans="1:4" ht="20.25" customHeight="1">
      <c r="A306" s="237" t="s">
        <v>87</v>
      </c>
      <c r="B306" s="222">
        <v>1397</v>
      </c>
      <c r="C306" s="215">
        <f>B306</f>
        <v>1397</v>
      </c>
      <c r="D306" s="215"/>
    </row>
    <row r="307" spans="1:4" ht="20.25" customHeight="1">
      <c r="A307" s="237" t="s">
        <v>88</v>
      </c>
      <c r="B307" s="222">
        <v>434</v>
      </c>
      <c r="C307" s="215"/>
      <c r="D307" s="215"/>
    </row>
    <row r="308" spans="1:4" ht="20.25" customHeight="1">
      <c r="A308" s="237" t="s">
        <v>309</v>
      </c>
      <c r="B308" s="222">
        <v>3373</v>
      </c>
      <c r="C308" s="215"/>
      <c r="D308" s="215"/>
    </row>
    <row r="309" spans="1:4" ht="20.25" customHeight="1">
      <c r="A309" s="237" t="s">
        <v>310</v>
      </c>
      <c r="B309" s="222">
        <v>40</v>
      </c>
      <c r="C309" s="215"/>
      <c r="D309" s="215"/>
    </row>
    <row r="310" spans="1:4" ht="20.25" customHeight="1">
      <c r="A310" s="237" t="s">
        <v>311</v>
      </c>
      <c r="B310" s="222">
        <v>1897</v>
      </c>
      <c r="C310" s="215"/>
      <c r="D310" s="215"/>
    </row>
    <row r="311" spans="1:4" ht="20.25" customHeight="1">
      <c r="A311" s="237" t="s">
        <v>312</v>
      </c>
      <c r="B311" s="222">
        <v>1655</v>
      </c>
      <c r="C311" s="215"/>
      <c r="D311" s="215"/>
    </row>
    <row r="312" spans="1:4" ht="20.25" customHeight="1">
      <c r="A312" s="239" t="s">
        <v>313</v>
      </c>
      <c r="B312" s="240">
        <v>340</v>
      </c>
      <c r="C312" s="215"/>
      <c r="D312" s="215"/>
    </row>
    <row r="313" spans="1:4" ht="20.25" customHeight="1">
      <c r="A313" s="236" t="s">
        <v>314</v>
      </c>
      <c r="B313" s="220">
        <v>53477</v>
      </c>
      <c r="C313" s="215"/>
      <c r="D313" s="215"/>
    </row>
    <row r="314" spans="1:4" ht="20.25" customHeight="1">
      <c r="A314" s="237" t="s">
        <v>315</v>
      </c>
      <c r="B314" s="222">
        <v>53477</v>
      </c>
      <c r="C314" s="215"/>
      <c r="D314" s="215"/>
    </row>
    <row r="315" spans="1:4" ht="20.25" customHeight="1">
      <c r="A315" s="236" t="s">
        <v>316</v>
      </c>
      <c r="B315" s="220">
        <v>5889</v>
      </c>
      <c r="C315" s="215"/>
      <c r="D315" s="215"/>
    </row>
    <row r="316" spans="1:4" ht="20.25" customHeight="1">
      <c r="A316" s="237" t="s">
        <v>317</v>
      </c>
      <c r="B316" s="222">
        <v>5889</v>
      </c>
      <c r="C316" s="215"/>
      <c r="D316" s="215"/>
    </row>
    <row r="317" spans="1:4" ht="20.25" customHeight="1">
      <c r="A317" s="238" t="s">
        <v>318</v>
      </c>
      <c r="B317" s="217">
        <v>113209</v>
      </c>
      <c r="C317" s="215"/>
      <c r="D317" s="215"/>
    </row>
    <row r="318" spans="1:4" ht="20.25" customHeight="1">
      <c r="A318" s="236" t="s">
        <v>319</v>
      </c>
      <c r="B318" s="220">
        <v>50666</v>
      </c>
      <c r="C318" s="215"/>
      <c r="D318" s="215"/>
    </row>
    <row r="319" spans="1:4" ht="20.25" customHeight="1">
      <c r="A319" s="237" t="s">
        <v>87</v>
      </c>
      <c r="B319" s="222">
        <v>1673</v>
      </c>
      <c r="C319" s="215">
        <f>B319</f>
        <v>1673</v>
      </c>
      <c r="D319" s="215"/>
    </row>
    <row r="320" spans="1:4" ht="20.25" customHeight="1">
      <c r="A320" s="237" t="s">
        <v>94</v>
      </c>
      <c r="B320" s="222">
        <v>4264</v>
      </c>
      <c r="C320" s="215">
        <f>B320</f>
        <v>4264</v>
      </c>
      <c r="D320" s="215"/>
    </row>
    <row r="321" spans="1:4" ht="20.25" customHeight="1">
      <c r="A321" s="237" t="s">
        <v>320</v>
      </c>
      <c r="B321" s="222">
        <v>75</v>
      </c>
      <c r="C321" s="215"/>
      <c r="D321" s="215"/>
    </row>
    <row r="322" spans="1:4" ht="20.25" customHeight="1">
      <c r="A322" s="237" t="s">
        <v>321</v>
      </c>
      <c r="B322" s="222">
        <v>15</v>
      </c>
      <c r="C322" s="215"/>
      <c r="D322" s="215"/>
    </row>
    <row r="323" spans="1:4" ht="20.25" customHeight="1">
      <c r="A323" s="237" t="s">
        <v>322</v>
      </c>
      <c r="B323" s="222">
        <v>56</v>
      </c>
      <c r="C323" s="215"/>
      <c r="D323" s="215"/>
    </row>
    <row r="324" spans="1:4" ht="20.25" customHeight="1">
      <c r="A324" s="237" t="s">
        <v>323</v>
      </c>
      <c r="B324" s="222">
        <v>90</v>
      </c>
      <c r="C324" s="215"/>
      <c r="D324" s="215"/>
    </row>
    <row r="325" spans="1:4" ht="20.25" customHeight="1">
      <c r="A325" s="237" t="s">
        <v>324</v>
      </c>
      <c r="B325" s="222">
        <v>9</v>
      </c>
      <c r="C325" s="215"/>
      <c r="D325" s="215"/>
    </row>
    <row r="326" spans="1:4" ht="20.25" customHeight="1">
      <c r="A326" s="237" t="s">
        <v>325</v>
      </c>
      <c r="B326" s="222">
        <v>255</v>
      </c>
      <c r="C326" s="215"/>
      <c r="D326" s="215"/>
    </row>
    <row r="327" spans="1:4" ht="20.25" customHeight="1">
      <c r="A327" s="237" t="s">
        <v>326</v>
      </c>
      <c r="B327" s="222">
        <v>30</v>
      </c>
      <c r="C327" s="215"/>
      <c r="D327" s="215"/>
    </row>
    <row r="328" spans="1:4" ht="20.25" customHeight="1">
      <c r="A328" s="237" t="s">
        <v>327</v>
      </c>
      <c r="B328" s="222">
        <v>29</v>
      </c>
      <c r="C328" s="215"/>
      <c r="D328" s="215"/>
    </row>
    <row r="329" spans="1:4" ht="20.25" customHeight="1">
      <c r="A329" s="237" t="s">
        <v>328</v>
      </c>
      <c r="B329" s="222">
        <v>2763</v>
      </c>
      <c r="C329" s="215"/>
      <c r="D329" s="215"/>
    </row>
    <row r="330" spans="1:4" ht="20.25" customHeight="1">
      <c r="A330" s="237" t="s">
        <v>329</v>
      </c>
      <c r="B330" s="222">
        <v>41407</v>
      </c>
      <c r="C330" s="215"/>
      <c r="D330" s="215"/>
    </row>
    <row r="331" spans="1:4" ht="20.25" customHeight="1">
      <c r="A331" s="236" t="s">
        <v>330</v>
      </c>
      <c r="B331" s="220">
        <v>3784</v>
      </c>
      <c r="C331" s="215"/>
      <c r="D331" s="215"/>
    </row>
    <row r="332" spans="1:4" ht="20.25" customHeight="1">
      <c r="A332" s="237" t="s">
        <v>87</v>
      </c>
      <c r="B332" s="222">
        <v>509</v>
      </c>
      <c r="C332" s="215">
        <f>B332</f>
        <v>509</v>
      </c>
      <c r="D332" s="215"/>
    </row>
    <row r="333" spans="1:4" ht="20.25" customHeight="1">
      <c r="A333" s="237" t="s">
        <v>331</v>
      </c>
      <c r="B333" s="222">
        <v>2028</v>
      </c>
      <c r="C333" s="215"/>
      <c r="D333" s="215"/>
    </row>
    <row r="334" spans="1:4" ht="20.25" customHeight="1">
      <c r="A334" s="237" t="s">
        <v>332</v>
      </c>
      <c r="B334" s="222">
        <v>3</v>
      </c>
      <c r="C334" s="215"/>
      <c r="D334" s="215"/>
    </row>
    <row r="335" spans="1:4" ht="20.25" customHeight="1">
      <c r="A335" s="237" t="s">
        <v>333</v>
      </c>
      <c r="B335" s="222">
        <v>3</v>
      </c>
      <c r="C335" s="215"/>
      <c r="D335" s="215"/>
    </row>
    <row r="336" spans="1:4" ht="20.25" customHeight="1">
      <c r="A336" s="237" t="s">
        <v>334</v>
      </c>
      <c r="B336" s="222">
        <v>3</v>
      </c>
      <c r="C336" s="215"/>
      <c r="D336" s="215"/>
    </row>
    <row r="337" spans="1:4" ht="20.25" customHeight="1">
      <c r="A337" s="237" t="s">
        <v>335</v>
      </c>
      <c r="B337" s="222">
        <v>10</v>
      </c>
      <c r="C337" s="215"/>
      <c r="D337" s="215"/>
    </row>
    <row r="338" spans="1:4" ht="20.25" customHeight="1">
      <c r="A338" s="237" t="s">
        <v>336</v>
      </c>
      <c r="B338" s="222">
        <v>356</v>
      </c>
      <c r="C338" s="215"/>
      <c r="D338" s="215"/>
    </row>
    <row r="339" spans="1:4" ht="20.25" customHeight="1">
      <c r="A339" s="237" t="s">
        <v>337</v>
      </c>
      <c r="B339" s="222">
        <v>872</v>
      </c>
      <c r="C339" s="215"/>
      <c r="D339" s="215"/>
    </row>
    <row r="340" spans="1:4" ht="20.25" customHeight="1">
      <c r="A340" s="236" t="s">
        <v>338</v>
      </c>
      <c r="B340" s="220">
        <v>26354</v>
      </c>
      <c r="C340" s="215"/>
      <c r="D340" s="215"/>
    </row>
    <row r="341" spans="1:4" ht="20.25" customHeight="1">
      <c r="A341" s="237" t="s">
        <v>87</v>
      </c>
      <c r="B341" s="222">
        <v>998</v>
      </c>
      <c r="C341" s="215">
        <f>B341</f>
        <v>998</v>
      </c>
      <c r="D341" s="215"/>
    </row>
    <row r="342" spans="1:4" ht="20.25" customHeight="1">
      <c r="A342" s="237" t="s">
        <v>88</v>
      </c>
      <c r="B342" s="222">
        <v>574</v>
      </c>
      <c r="C342" s="215"/>
      <c r="D342" s="215"/>
    </row>
    <row r="343" spans="1:4" ht="20.25" customHeight="1">
      <c r="A343" s="237" t="s">
        <v>339</v>
      </c>
      <c r="B343" s="222">
        <v>7788</v>
      </c>
      <c r="C343" s="215"/>
      <c r="D343" s="215"/>
    </row>
    <row r="344" spans="1:4" ht="20.25" customHeight="1">
      <c r="A344" s="237" t="s">
        <v>340</v>
      </c>
      <c r="B344" s="222">
        <v>393</v>
      </c>
      <c r="C344" s="215"/>
      <c r="D344" s="215"/>
    </row>
    <row r="345" spans="1:4" ht="20.25" customHeight="1">
      <c r="A345" s="237" t="s">
        <v>341</v>
      </c>
      <c r="B345" s="222">
        <v>4</v>
      </c>
      <c r="C345" s="215"/>
      <c r="D345" s="215"/>
    </row>
    <row r="346" spans="1:4" ht="20.25" customHeight="1">
      <c r="A346" s="237" t="s">
        <v>342</v>
      </c>
      <c r="B346" s="222">
        <v>1697</v>
      </c>
      <c r="C346" s="215"/>
      <c r="D346" s="215"/>
    </row>
    <row r="347" spans="1:4" ht="20.25" customHeight="1">
      <c r="A347" s="237" t="s">
        <v>343</v>
      </c>
      <c r="B347" s="222">
        <v>247</v>
      </c>
      <c r="C347" s="215"/>
      <c r="D347" s="215"/>
    </row>
    <row r="348" spans="1:4" ht="20.25" customHeight="1">
      <c r="A348" s="237" t="s">
        <v>344</v>
      </c>
      <c r="B348" s="222">
        <v>4</v>
      </c>
      <c r="C348" s="215"/>
      <c r="D348" s="215"/>
    </row>
    <row r="349" spans="1:4" ht="20.25" customHeight="1">
      <c r="A349" s="237" t="s">
        <v>345</v>
      </c>
      <c r="B349" s="222">
        <v>50</v>
      </c>
      <c r="C349" s="215"/>
      <c r="D349" s="215"/>
    </row>
    <row r="350" spans="1:4" ht="20.25" customHeight="1">
      <c r="A350" s="237" t="s">
        <v>346</v>
      </c>
      <c r="B350" s="222">
        <v>100</v>
      </c>
      <c r="C350" s="215"/>
      <c r="D350" s="215"/>
    </row>
    <row r="351" spans="1:4" ht="20.25" customHeight="1">
      <c r="A351" s="237" t="s">
        <v>347</v>
      </c>
      <c r="B351" s="222">
        <v>5137</v>
      </c>
      <c r="C351" s="215"/>
      <c r="D351" s="215"/>
    </row>
    <row r="352" spans="1:4" ht="20.25" customHeight="1">
      <c r="A352" s="237" t="s">
        <v>348</v>
      </c>
      <c r="B352" s="222">
        <v>138</v>
      </c>
      <c r="C352" s="215"/>
      <c r="D352" s="215"/>
    </row>
    <row r="353" spans="1:4" ht="20.25" customHeight="1">
      <c r="A353" s="237" t="s">
        <v>349</v>
      </c>
      <c r="B353" s="222">
        <v>9224</v>
      </c>
      <c r="C353" s="215"/>
      <c r="D353" s="215"/>
    </row>
    <row r="354" spans="1:4" ht="20.25" customHeight="1">
      <c r="A354" s="236" t="s">
        <v>350</v>
      </c>
      <c r="B354" s="220">
        <v>28082</v>
      </c>
      <c r="C354" s="215"/>
      <c r="D354" s="215"/>
    </row>
    <row r="355" spans="1:4" ht="20.25" customHeight="1">
      <c r="A355" s="237" t="s">
        <v>87</v>
      </c>
      <c r="B355" s="222">
        <v>336</v>
      </c>
      <c r="C355" s="215">
        <f>B355</f>
        <v>336</v>
      </c>
      <c r="D355" s="215"/>
    </row>
    <row r="356" spans="1:4" ht="20.25" customHeight="1">
      <c r="A356" s="237" t="s">
        <v>94</v>
      </c>
      <c r="B356" s="222">
        <v>196</v>
      </c>
      <c r="C356" s="215">
        <f>B356</f>
        <v>196</v>
      </c>
      <c r="D356" s="215"/>
    </row>
    <row r="357" spans="1:4" ht="20.25" customHeight="1">
      <c r="A357" s="237" t="s">
        <v>351</v>
      </c>
      <c r="B357" s="222">
        <v>27550</v>
      </c>
      <c r="C357" s="215"/>
      <c r="D357" s="215"/>
    </row>
    <row r="358" spans="1:4" ht="20.25" customHeight="1">
      <c r="A358" s="236" t="s">
        <v>352</v>
      </c>
      <c r="B358" s="220">
        <v>174</v>
      </c>
      <c r="C358" s="215"/>
      <c r="D358" s="215"/>
    </row>
    <row r="359" spans="1:4" ht="20.25" customHeight="1">
      <c r="A359" s="237" t="s">
        <v>353</v>
      </c>
      <c r="B359" s="222">
        <v>149</v>
      </c>
      <c r="C359" s="215"/>
      <c r="D359" s="215"/>
    </row>
    <row r="360" spans="1:4" ht="20.25" customHeight="1">
      <c r="A360" s="237" t="s">
        <v>354</v>
      </c>
      <c r="B360" s="222">
        <v>25</v>
      </c>
      <c r="C360" s="215"/>
      <c r="D360" s="215"/>
    </row>
    <row r="361" spans="1:4" ht="20.25" customHeight="1">
      <c r="A361" s="236" t="s">
        <v>355</v>
      </c>
      <c r="B361" s="220">
        <v>4149</v>
      </c>
      <c r="C361" s="215"/>
      <c r="D361" s="215"/>
    </row>
    <row r="362" spans="1:4" ht="20.25" customHeight="1">
      <c r="A362" s="237" t="s">
        <v>356</v>
      </c>
      <c r="B362" s="222">
        <v>418</v>
      </c>
      <c r="C362" s="215"/>
      <c r="D362" s="215"/>
    </row>
    <row r="363" spans="1:4" ht="20.25" customHeight="1">
      <c r="A363" s="237" t="s">
        <v>357</v>
      </c>
      <c r="B363" s="222">
        <v>3731</v>
      </c>
      <c r="C363" s="215"/>
      <c r="D363" s="215"/>
    </row>
    <row r="364" spans="1:4" ht="20.25" customHeight="1">
      <c r="A364" s="238" t="s">
        <v>358</v>
      </c>
      <c r="B364" s="217">
        <v>30288</v>
      </c>
      <c r="C364" s="215"/>
      <c r="D364" s="215"/>
    </row>
    <row r="365" spans="1:4" ht="20.25" customHeight="1">
      <c r="A365" s="236" t="s">
        <v>359</v>
      </c>
      <c r="B365" s="220">
        <v>29753</v>
      </c>
      <c r="C365" s="215"/>
      <c r="D365" s="215"/>
    </row>
    <row r="366" spans="1:4" ht="20.25" customHeight="1">
      <c r="A366" s="237" t="s">
        <v>87</v>
      </c>
      <c r="B366" s="222">
        <v>550</v>
      </c>
      <c r="C366" s="215">
        <f>B366</f>
        <v>550</v>
      </c>
      <c r="D366" s="215"/>
    </row>
    <row r="367" spans="1:4" ht="20.25" customHeight="1">
      <c r="A367" s="237" t="s">
        <v>88</v>
      </c>
      <c r="B367" s="222">
        <v>14353</v>
      </c>
      <c r="C367" s="215"/>
      <c r="D367" s="215"/>
    </row>
    <row r="368" spans="1:4" ht="20.25" customHeight="1">
      <c r="A368" s="237" t="s">
        <v>89</v>
      </c>
      <c r="B368" s="222">
        <v>65</v>
      </c>
      <c r="C368" s="215"/>
      <c r="D368" s="215"/>
    </row>
    <row r="369" spans="1:4" ht="20.25" customHeight="1">
      <c r="A369" s="237" t="s">
        <v>360</v>
      </c>
      <c r="B369" s="222">
        <v>9940</v>
      </c>
      <c r="C369" s="215"/>
      <c r="D369" s="215"/>
    </row>
    <row r="370" spans="1:4" ht="20.25" customHeight="1">
      <c r="A370" s="237" t="s">
        <v>361</v>
      </c>
      <c r="B370" s="222">
        <v>1237</v>
      </c>
      <c r="C370" s="215"/>
      <c r="D370" s="215"/>
    </row>
    <row r="371" spans="1:4" ht="20.25" customHeight="1">
      <c r="A371" s="237" t="s">
        <v>362</v>
      </c>
      <c r="B371" s="222">
        <v>592</v>
      </c>
      <c r="C371" s="215"/>
      <c r="D371" s="215"/>
    </row>
    <row r="372" spans="1:4" ht="20.25" customHeight="1">
      <c r="A372" s="237" t="s">
        <v>363</v>
      </c>
      <c r="B372" s="222">
        <v>3016</v>
      </c>
      <c r="C372" s="215"/>
      <c r="D372" s="215"/>
    </row>
    <row r="373" spans="1:4" ht="20.25" customHeight="1">
      <c r="A373" s="236" t="s">
        <v>364</v>
      </c>
      <c r="B373" s="220">
        <v>35</v>
      </c>
      <c r="C373" s="215"/>
      <c r="D373" s="215"/>
    </row>
    <row r="374" spans="1:4" ht="20.25" customHeight="1">
      <c r="A374" s="237" t="s">
        <v>365</v>
      </c>
      <c r="B374" s="222">
        <v>35</v>
      </c>
      <c r="C374" s="215"/>
      <c r="D374" s="215"/>
    </row>
    <row r="375" spans="1:4" ht="20.25" customHeight="1">
      <c r="A375" s="236" t="s">
        <v>366</v>
      </c>
      <c r="B375" s="220">
        <v>500</v>
      </c>
      <c r="C375" s="215"/>
      <c r="D375" s="215"/>
    </row>
    <row r="376" spans="1:4" ht="20.25" customHeight="1">
      <c r="A376" s="237" t="s">
        <v>367</v>
      </c>
      <c r="B376" s="222">
        <v>500</v>
      </c>
      <c r="C376" s="215"/>
      <c r="D376" s="215"/>
    </row>
    <row r="377" spans="1:4" ht="20.25" customHeight="1">
      <c r="A377" s="238" t="s">
        <v>368</v>
      </c>
      <c r="B377" s="217">
        <v>4463</v>
      </c>
      <c r="C377" s="215"/>
      <c r="D377" s="215"/>
    </row>
    <row r="378" spans="1:4" ht="20.25" customHeight="1">
      <c r="A378" s="236" t="s">
        <v>369</v>
      </c>
      <c r="B378" s="220">
        <v>173</v>
      </c>
      <c r="C378" s="215"/>
      <c r="D378" s="215"/>
    </row>
    <row r="379" spans="1:4" ht="20.25" customHeight="1">
      <c r="A379" s="237" t="s">
        <v>370</v>
      </c>
      <c r="B379" s="222">
        <v>173</v>
      </c>
      <c r="C379" s="215"/>
      <c r="D379" s="215"/>
    </row>
    <row r="380" spans="1:4" ht="20.25" customHeight="1">
      <c r="A380" s="236" t="s">
        <v>371</v>
      </c>
      <c r="B380" s="220">
        <v>3290</v>
      </c>
      <c r="C380" s="215"/>
      <c r="D380" s="215"/>
    </row>
    <row r="381" spans="1:4" ht="20.25" customHeight="1">
      <c r="A381" s="237" t="s">
        <v>87</v>
      </c>
      <c r="B381" s="222">
        <v>742</v>
      </c>
      <c r="C381" s="215">
        <f>B381</f>
        <v>742</v>
      </c>
      <c r="D381" s="215"/>
    </row>
    <row r="382" spans="1:4" ht="20.25" customHeight="1">
      <c r="A382" s="237" t="s">
        <v>88</v>
      </c>
      <c r="B382" s="222">
        <v>2513</v>
      </c>
      <c r="C382" s="215"/>
      <c r="D382" s="215"/>
    </row>
    <row r="383" spans="1:4" ht="20.25" customHeight="1">
      <c r="A383" s="237" t="s">
        <v>89</v>
      </c>
      <c r="B383" s="222">
        <v>35</v>
      </c>
      <c r="C383" s="215"/>
      <c r="D383" s="215"/>
    </row>
    <row r="384" spans="1:4" ht="20.25" customHeight="1">
      <c r="A384" s="236" t="s">
        <v>372</v>
      </c>
      <c r="B384" s="220">
        <v>1000</v>
      </c>
      <c r="C384" s="215"/>
      <c r="D384" s="215"/>
    </row>
    <row r="385" spans="1:4" ht="20.25" customHeight="1">
      <c r="A385" s="237" t="s">
        <v>373</v>
      </c>
      <c r="B385" s="222">
        <v>1000</v>
      </c>
      <c r="C385" s="215"/>
      <c r="D385" s="215"/>
    </row>
    <row r="386" spans="1:4" ht="20.25" customHeight="1">
      <c r="A386" s="238" t="s">
        <v>374</v>
      </c>
      <c r="B386" s="217">
        <v>1456</v>
      </c>
      <c r="C386" s="215"/>
      <c r="D386" s="215"/>
    </row>
    <row r="387" spans="1:4" ht="20.25" customHeight="1">
      <c r="A387" s="236" t="s">
        <v>375</v>
      </c>
      <c r="B387" s="220">
        <v>535</v>
      </c>
      <c r="C387" s="215"/>
      <c r="D387" s="215"/>
    </row>
    <row r="388" spans="1:4" ht="20.25" customHeight="1">
      <c r="A388" s="237" t="s">
        <v>87</v>
      </c>
      <c r="B388" s="222">
        <v>512</v>
      </c>
      <c r="C388" s="215">
        <f>B388</f>
        <v>512</v>
      </c>
      <c r="D388" s="215"/>
    </row>
    <row r="389" spans="1:4" ht="20.25" customHeight="1">
      <c r="A389" s="237" t="s">
        <v>88</v>
      </c>
      <c r="B389" s="222">
        <v>16</v>
      </c>
      <c r="C389" s="215"/>
      <c r="D389" s="215"/>
    </row>
    <row r="390" spans="1:4" ht="20.25" customHeight="1">
      <c r="A390" s="237" t="s">
        <v>376</v>
      </c>
      <c r="B390" s="222">
        <v>7</v>
      </c>
      <c r="C390" s="215"/>
      <c r="D390" s="215"/>
    </row>
    <row r="391" spans="1:4" ht="20.25" customHeight="1">
      <c r="A391" s="236" t="s">
        <v>377</v>
      </c>
      <c r="B391" s="220">
        <v>921</v>
      </c>
      <c r="C391" s="215"/>
      <c r="D391" s="215"/>
    </row>
    <row r="392" spans="1:4" ht="20.25" customHeight="1">
      <c r="A392" s="237" t="s">
        <v>378</v>
      </c>
      <c r="B392" s="222">
        <v>921</v>
      </c>
      <c r="C392" s="215"/>
      <c r="D392" s="215"/>
    </row>
    <row r="393" spans="1:4" ht="20.25" customHeight="1">
      <c r="A393" s="238" t="s">
        <v>379</v>
      </c>
      <c r="B393" s="217">
        <v>559</v>
      </c>
      <c r="C393" s="215"/>
      <c r="D393" s="215"/>
    </row>
    <row r="394" spans="1:4" ht="20.25" customHeight="1">
      <c r="A394" s="236" t="s">
        <v>380</v>
      </c>
      <c r="B394" s="220">
        <v>314</v>
      </c>
      <c r="C394" s="215"/>
      <c r="D394" s="215"/>
    </row>
    <row r="395" spans="1:4" ht="20.25" customHeight="1">
      <c r="A395" s="237" t="s">
        <v>88</v>
      </c>
      <c r="B395" s="222">
        <v>314</v>
      </c>
      <c r="C395" s="215"/>
      <c r="D395" s="215"/>
    </row>
    <row r="396" spans="1:4" ht="20.25" customHeight="1">
      <c r="A396" s="236" t="s">
        <v>381</v>
      </c>
      <c r="B396" s="220">
        <v>245</v>
      </c>
      <c r="C396" s="215"/>
      <c r="D396" s="215"/>
    </row>
    <row r="397" spans="1:4" ht="20.25" customHeight="1">
      <c r="A397" s="237" t="s">
        <v>382</v>
      </c>
      <c r="B397" s="222">
        <v>245</v>
      </c>
      <c r="C397" s="215"/>
      <c r="D397" s="215"/>
    </row>
    <row r="398" spans="1:4" ht="20.25" customHeight="1">
      <c r="A398" s="238" t="s">
        <v>383</v>
      </c>
      <c r="B398" s="217">
        <v>2671</v>
      </c>
      <c r="C398" s="215"/>
      <c r="D398" s="215"/>
    </row>
    <row r="399" spans="1:4" ht="20.25" customHeight="1">
      <c r="A399" s="236" t="s">
        <v>384</v>
      </c>
      <c r="B399" s="220">
        <v>2599</v>
      </c>
      <c r="C399" s="215"/>
      <c r="D399" s="215"/>
    </row>
    <row r="400" spans="1:4" ht="20.25" customHeight="1">
      <c r="A400" s="237" t="s">
        <v>87</v>
      </c>
      <c r="B400" s="222">
        <v>1077</v>
      </c>
      <c r="C400" s="215">
        <f>B400</f>
        <v>1077</v>
      </c>
      <c r="D400" s="215"/>
    </row>
    <row r="401" spans="1:4" ht="20.25" customHeight="1">
      <c r="A401" s="237" t="s">
        <v>94</v>
      </c>
      <c r="B401" s="222">
        <v>1250</v>
      </c>
      <c r="C401" s="215">
        <f>B401</f>
        <v>1250</v>
      </c>
      <c r="D401" s="215"/>
    </row>
    <row r="402" spans="1:4" ht="20.25" customHeight="1">
      <c r="A402" s="237" t="s">
        <v>385</v>
      </c>
      <c r="B402" s="222">
        <v>272</v>
      </c>
      <c r="C402" s="215"/>
      <c r="D402" s="215"/>
    </row>
    <row r="403" spans="1:4" ht="20.25" customHeight="1">
      <c r="A403" s="236" t="s">
        <v>386</v>
      </c>
      <c r="B403" s="220">
        <v>72</v>
      </c>
      <c r="C403" s="215"/>
      <c r="D403" s="215"/>
    </row>
    <row r="404" spans="1:4" ht="20.25" customHeight="1">
      <c r="A404" s="237" t="s">
        <v>387</v>
      </c>
      <c r="B404" s="222">
        <v>57</v>
      </c>
      <c r="C404" s="215"/>
      <c r="D404" s="215"/>
    </row>
    <row r="405" spans="1:4" ht="20.25" customHeight="1">
      <c r="A405" s="237" t="s">
        <v>388</v>
      </c>
      <c r="B405" s="222">
        <v>15</v>
      </c>
      <c r="C405" s="215"/>
      <c r="D405" s="215"/>
    </row>
    <row r="406" spans="1:4" ht="20.25" customHeight="1">
      <c r="A406" s="238" t="s">
        <v>389</v>
      </c>
      <c r="B406" s="217">
        <v>50406</v>
      </c>
      <c r="C406" s="215"/>
      <c r="D406" s="215"/>
    </row>
    <row r="407" spans="1:4" ht="20.25" customHeight="1">
      <c r="A407" s="236" t="s">
        <v>390</v>
      </c>
      <c r="B407" s="220">
        <v>17000</v>
      </c>
      <c r="C407" s="215"/>
      <c r="D407" s="215"/>
    </row>
    <row r="408" spans="1:4" ht="20.25" customHeight="1">
      <c r="A408" s="237" t="s">
        <v>391</v>
      </c>
      <c r="B408" s="222">
        <v>17000</v>
      </c>
      <c r="C408" s="215"/>
      <c r="D408" s="215"/>
    </row>
    <row r="409" spans="1:4" ht="20.25" customHeight="1">
      <c r="A409" s="236" t="s">
        <v>392</v>
      </c>
      <c r="B409" s="220">
        <v>25036</v>
      </c>
      <c r="C409" s="215"/>
      <c r="D409" s="215"/>
    </row>
    <row r="410" spans="1:4" ht="20.25" customHeight="1">
      <c r="A410" s="237" t="s">
        <v>393</v>
      </c>
      <c r="B410" s="222">
        <v>25036</v>
      </c>
      <c r="C410" s="215"/>
      <c r="D410" s="215"/>
    </row>
    <row r="411" spans="1:4" ht="20.25" customHeight="1">
      <c r="A411" s="236" t="s">
        <v>394</v>
      </c>
      <c r="B411" s="220">
        <v>8370</v>
      </c>
      <c r="C411" s="215"/>
      <c r="D411" s="215"/>
    </row>
    <row r="412" spans="1:4" ht="20.25" customHeight="1">
      <c r="A412" s="237" t="s">
        <v>395</v>
      </c>
      <c r="B412" s="222">
        <v>1155</v>
      </c>
      <c r="C412" s="215"/>
      <c r="D412" s="215"/>
    </row>
    <row r="413" spans="1:4" ht="20.25" customHeight="1">
      <c r="A413" s="237" t="s">
        <v>396</v>
      </c>
      <c r="B413" s="222">
        <v>7215</v>
      </c>
      <c r="C413" s="215"/>
      <c r="D413" s="215"/>
    </row>
    <row r="414" spans="1:4" ht="20.25" customHeight="1">
      <c r="A414" s="238" t="s">
        <v>397</v>
      </c>
      <c r="B414" s="217">
        <v>2451</v>
      </c>
      <c r="C414" s="215"/>
      <c r="D414" s="215"/>
    </row>
    <row r="415" spans="1:4" ht="20.25" customHeight="1">
      <c r="A415" s="236" t="s">
        <v>398</v>
      </c>
      <c r="B415" s="220">
        <v>723</v>
      </c>
      <c r="C415" s="215"/>
      <c r="D415" s="215"/>
    </row>
    <row r="416" spans="1:4" ht="20.25" customHeight="1">
      <c r="A416" s="237" t="s">
        <v>88</v>
      </c>
      <c r="B416" s="222">
        <v>428</v>
      </c>
      <c r="C416" s="215"/>
      <c r="D416" s="215"/>
    </row>
    <row r="417" spans="1:4" ht="20.25" customHeight="1">
      <c r="A417" s="237" t="s">
        <v>399</v>
      </c>
      <c r="B417" s="222">
        <v>59</v>
      </c>
      <c r="C417" s="215"/>
      <c r="D417" s="215"/>
    </row>
    <row r="418" spans="1:4" ht="20.25" customHeight="1">
      <c r="A418" s="237" t="s">
        <v>94</v>
      </c>
      <c r="B418" s="222">
        <v>236</v>
      </c>
      <c r="C418" s="215">
        <f>B418</f>
        <v>236</v>
      </c>
      <c r="D418" s="215"/>
    </row>
    <row r="419" spans="1:4" ht="20.25" customHeight="1">
      <c r="A419" s="236" t="s">
        <v>400</v>
      </c>
      <c r="B419" s="220">
        <v>1669</v>
      </c>
      <c r="C419" s="215"/>
      <c r="D419" s="215"/>
    </row>
    <row r="420" spans="1:4" ht="20.25" customHeight="1">
      <c r="A420" s="237" t="s">
        <v>401</v>
      </c>
      <c r="B420" s="222">
        <v>1669</v>
      </c>
      <c r="C420" s="215"/>
      <c r="D420" s="215"/>
    </row>
    <row r="421" spans="1:4" ht="20.25" customHeight="1">
      <c r="A421" s="236" t="s">
        <v>402</v>
      </c>
      <c r="B421" s="220">
        <v>59</v>
      </c>
      <c r="C421" s="215"/>
      <c r="D421" s="215"/>
    </row>
    <row r="422" spans="1:4" ht="20.25" customHeight="1">
      <c r="A422" s="237" t="s">
        <v>403</v>
      </c>
      <c r="B422" s="222">
        <v>59</v>
      </c>
      <c r="C422" s="215"/>
      <c r="D422" s="215"/>
    </row>
    <row r="423" spans="1:4" ht="20.25" customHeight="1">
      <c r="A423" s="238" t="s">
        <v>404</v>
      </c>
      <c r="B423" s="217">
        <v>1838</v>
      </c>
      <c r="C423" s="215"/>
      <c r="D423" s="215"/>
    </row>
    <row r="424" spans="1:4" ht="20.25" customHeight="1">
      <c r="A424" s="236" t="s">
        <v>405</v>
      </c>
      <c r="B424" s="220">
        <v>1661</v>
      </c>
      <c r="C424" s="215"/>
      <c r="D424" s="215"/>
    </row>
    <row r="425" spans="1:4" ht="20.25" customHeight="1">
      <c r="A425" s="237" t="s">
        <v>87</v>
      </c>
      <c r="B425" s="222">
        <v>1117</v>
      </c>
      <c r="C425" s="215">
        <f>B425</f>
        <v>1117</v>
      </c>
      <c r="D425" s="215"/>
    </row>
    <row r="426" spans="1:4" ht="20.25" customHeight="1">
      <c r="A426" s="237" t="s">
        <v>94</v>
      </c>
      <c r="B426" s="222">
        <v>123</v>
      </c>
      <c r="C426" s="215">
        <f>B426</f>
        <v>123</v>
      </c>
      <c r="D426" s="215"/>
    </row>
    <row r="427" spans="1:4" ht="20.25" customHeight="1">
      <c r="A427" s="237" t="s">
        <v>406</v>
      </c>
      <c r="B427" s="222">
        <v>421</v>
      </c>
      <c r="C427" s="215"/>
      <c r="D427" s="215"/>
    </row>
    <row r="428" spans="1:4" ht="20.25" customHeight="1">
      <c r="A428" s="236" t="s">
        <v>407</v>
      </c>
      <c r="B428" s="220">
        <v>177</v>
      </c>
      <c r="C428" s="215"/>
      <c r="D428" s="215"/>
    </row>
    <row r="429" spans="1:4" ht="20.25" customHeight="1">
      <c r="A429" s="237" t="s">
        <v>87</v>
      </c>
      <c r="B429" s="222">
        <v>177</v>
      </c>
      <c r="C429" s="215">
        <f>B429</f>
        <v>177</v>
      </c>
      <c r="D429" s="215"/>
    </row>
    <row r="430" spans="1:4" ht="20.25" customHeight="1">
      <c r="A430" s="241" t="s">
        <v>408</v>
      </c>
      <c r="B430" s="242">
        <v>8000</v>
      </c>
      <c r="C430" s="215"/>
      <c r="D430" s="215"/>
    </row>
    <row r="431" spans="1:4" ht="20.25" customHeight="1">
      <c r="A431" s="216" t="s">
        <v>409</v>
      </c>
      <c r="B431" s="217">
        <v>75387</v>
      </c>
      <c r="C431" s="215"/>
      <c r="D431" s="215"/>
    </row>
    <row r="432" spans="1:4" ht="20.25" customHeight="1">
      <c r="A432" s="243" t="s">
        <v>410</v>
      </c>
      <c r="B432" s="240">
        <v>22000</v>
      </c>
      <c r="C432" s="215"/>
      <c r="D432" s="215"/>
    </row>
    <row r="433" spans="1:4" ht="20.25" customHeight="1">
      <c r="A433" s="243" t="s">
        <v>411</v>
      </c>
      <c r="B433" s="240">
        <v>53387</v>
      </c>
      <c r="C433" s="215"/>
      <c r="D433" s="215"/>
    </row>
    <row r="434" spans="1:4" ht="20.25" customHeight="1">
      <c r="A434" s="238" t="s">
        <v>412</v>
      </c>
      <c r="B434" s="217">
        <v>20000</v>
      </c>
      <c r="C434" s="215"/>
      <c r="D434" s="215"/>
    </row>
    <row r="435" spans="1:4" ht="20.25" customHeight="1">
      <c r="A435" s="236" t="s">
        <v>413</v>
      </c>
      <c r="B435" s="220">
        <v>20000</v>
      </c>
      <c r="C435" s="215"/>
      <c r="D435" s="215"/>
    </row>
    <row r="436" spans="1:4" ht="20.25" customHeight="1">
      <c r="A436" s="237" t="s">
        <v>414</v>
      </c>
      <c r="B436" s="222">
        <v>20000</v>
      </c>
      <c r="C436" s="215"/>
      <c r="D436" s="215"/>
    </row>
  </sheetData>
  <sheetProtection/>
  <autoFilter ref="A3:E436"/>
  <mergeCells count="1">
    <mergeCell ref="A1:D1"/>
  </mergeCell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42"/>
  <sheetViews>
    <sheetView zoomScaleSheetLayoutView="100" workbookViewId="0" topLeftCell="A1">
      <selection activeCell="A1" sqref="A1:D1"/>
    </sheetView>
  </sheetViews>
  <sheetFormatPr defaultColWidth="9.00390625" defaultRowHeight="14.25"/>
  <cols>
    <col min="1" max="1" width="43.75390625" style="157" customWidth="1"/>
    <col min="2" max="2" width="16.625" style="176" customWidth="1"/>
    <col min="3" max="4" width="16.625" style="177" customWidth="1"/>
    <col min="5" max="16384" width="9.00390625" style="13" customWidth="1"/>
  </cols>
  <sheetData>
    <row r="1" spans="1:4" ht="33" customHeight="1">
      <c r="A1" s="178" t="s">
        <v>415</v>
      </c>
      <c r="B1" s="179"/>
      <c r="C1" s="179"/>
      <c r="D1" s="179"/>
    </row>
    <row r="2" spans="1:4" ht="18.75">
      <c r="A2" s="180"/>
      <c r="D2" s="181" t="s">
        <v>1</v>
      </c>
    </row>
    <row r="3" spans="1:4" ht="18.75">
      <c r="A3" s="182" t="s">
        <v>80</v>
      </c>
      <c r="B3" s="183" t="s">
        <v>81</v>
      </c>
      <c r="C3" s="183" t="s">
        <v>82</v>
      </c>
      <c r="D3" s="183" t="s">
        <v>83</v>
      </c>
    </row>
    <row r="4" spans="1:4" ht="18.75">
      <c r="A4" s="184" t="s">
        <v>84</v>
      </c>
      <c r="B4" s="185">
        <f>B5+B108+B111+B136+B160+B177+B202+B258+B299+B309+B322+B369+B382+B391+B398+B403+B411+B419+B428+B436+B437+B440</f>
        <v>15218</v>
      </c>
      <c r="C4" s="185">
        <f>C5+C108+C111+C136+C160+C177+C202+C258+C299+C309+C322+C369+C382+C391+C398+C403+C411+C419+C428+C436+C437+C440</f>
        <v>2537.6</v>
      </c>
      <c r="D4" s="185">
        <f>D5+D108+D111+D136+D160+D177+D202+D258+D299+D309+D322+D369+D382+D391+D398+D403+D411+D419+D428+D436+D437+D440</f>
        <v>12680.4</v>
      </c>
    </row>
    <row r="5" spans="1:4" ht="14.25">
      <c r="A5" s="186" t="s">
        <v>85</v>
      </c>
      <c r="B5" s="187">
        <f>B6+B15+B22+B28+B33+B40+B47+B51+B55+B60+B63+B67+B73+B77+B83+B87+B92+B96+B100</f>
        <v>12976</v>
      </c>
      <c r="C5" s="187">
        <f>C6+C15+C22+C28+C33+C40+C47+C51+C55+C60+C63+C67+C73+C77+C83+C87+C92+C96+C100</f>
        <v>1885.6</v>
      </c>
      <c r="D5" s="187">
        <f>D6+D15+D22+D28+D33+D40+D47+D51+D55+D60+D63+D67+D73+D77+D83+D87+D92+D96+D100</f>
        <v>11090.4</v>
      </c>
    </row>
    <row r="6" spans="1:4" ht="14.25">
      <c r="A6" s="188" t="s">
        <v>86</v>
      </c>
      <c r="B6" s="187">
        <f aca="true" t="shared" si="0" ref="B6:B27">C6+D6</f>
        <v>0</v>
      </c>
      <c r="C6" s="187">
        <f>SUM(C7:C14)</f>
        <v>0</v>
      </c>
      <c r="D6" s="187">
        <f>SUM(D7:D14)</f>
        <v>0</v>
      </c>
    </row>
    <row r="7" spans="1:4" ht="14.25">
      <c r="A7" s="188" t="s">
        <v>87</v>
      </c>
      <c r="B7" s="187">
        <f t="shared" si="0"/>
        <v>0</v>
      </c>
      <c r="C7" s="185"/>
      <c r="D7" s="185"/>
    </row>
    <row r="8" spans="1:4" ht="14.25">
      <c r="A8" s="188" t="s">
        <v>88</v>
      </c>
      <c r="B8" s="187">
        <f t="shared" si="0"/>
        <v>0</v>
      </c>
      <c r="C8" s="185"/>
      <c r="D8" s="185"/>
    </row>
    <row r="9" spans="1:4" ht="14.25">
      <c r="A9" s="189" t="s">
        <v>89</v>
      </c>
      <c r="B9" s="187">
        <f t="shared" si="0"/>
        <v>0</v>
      </c>
      <c r="C9" s="185"/>
      <c r="D9" s="185"/>
    </row>
    <row r="10" spans="1:4" ht="14.25">
      <c r="A10" s="189" t="s">
        <v>90</v>
      </c>
      <c r="B10" s="187">
        <f t="shared" si="0"/>
        <v>0</v>
      </c>
      <c r="C10" s="185"/>
      <c r="D10" s="185"/>
    </row>
    <row r="11" spans="1:4" ht="14.25">
      <c r="A11" s="189" t="s">
        <v>91</v>
      </c>
      <c r="B11" s="187">
        <f t="shared" si="0"/>
        <v>0</v>
      </c>
      <c r="C11" s="185"/>
      <c r="D11" s="185"/>
    </row>
    <row r="12" spans="1:4" ht="14.25">
      <c r="A12" s="186" t="s">
        <v>92</v>
      </c>
      <c r="B12" s="187">
        <f t="shared" si="0"/>
        <v>0</v>
      </c>
      <c r="C12" s="185"/>
      <c r="D12" s="185"/>
    </row>
    <row r="13" spans="1:4" ht="14.25">
      <c r="A13" s="186" t="s">
        <v>93</v>
      </c>
      <c r="B13" s="187">
        <f t="shared" si="0"/>
        <v>0</v>
      </c>
      <c r="C13" s="185"/>
      <c r="D13" s="185"/>
    </row>
    <row r="14" spans="1:4" ht="14.25">
      <c r="A14" s="186" t="s">
        <v>94</v>
      </c>
      <c r="B14" s="187">
        <f t="shared" si="0"/>
        <v>0</v>
      </c>
      <c r="C14" s="185"/>
      <c r="D14" s="185"/>
    </row>
    <row r="15" spans="1:4" ht="14.25">
      <c r="A15" s="188" t="s">
        <v>95</v>
      </c>
      <c r="B15" s="187">
        <f t="shared" si="0"/>
        <v>0</v>
      </c>
      <c r="C15" s="187">
        <f>SUM(C16:C21)</f>
        <v>0</v>
      </c>
      <c r="D15" s="187">
        <f>SUM(D16:D21)</f>
        <v>0</v>
      </c>
    </row>
    <row r="16" spans="1:4" ht="14.25">
      <c r="A16" s="188" t="s">
        <v>87</v>
      </c>
      <c r="B16" s="187">
        <f t="shared" si="0"/>
        <v>0</v>
      </c>
      <c r="C16" s="185"/>
      <c r="D16" s="185"/>
    </row>
    <row r="17" spans="1:4" ht="14.25">
      <c r="A17" s="188" t="s">
        <v>88</v>
      </c>
      <c r="B17" s="187">
        <f t="shared" si="0"/>
        <v>0</v>
      </c>
      <c r="C17" s="185"/>
      <c r="D17" s="185"/>
    </row>
    <row r="18" spans="1:4" ht="14.25">
      <c r="A18" s="189" t="s">
        <v>96</v>
      </c>
      <c r="B18" s="187">
        <f t="shared" si="0"/>
        <v>0</v>
      </c>
      <c r="C18" s="185"/>
      <c r="D18" s="185"/>
    </row>
    <row r="19" spans="1:4" ht="14.25">
      <c r="A19" s="189" t="s">
        <v>97</v>
      </c>
      <c r="B19" s="187">
        <f t="shared" si="0"/>
        <v>0</v>
      </c>
      <c r="C19" s="185"/>
      <c r="D19" s="185"/>
    </row>
    <row r="20" spans="1:4" ht="14.25">
      <c r="A20" s="189" t="s">
        <v>94</v>
      </c>
      <c r="B20" s="187">
        <f t="shared" si="0"/>
        <v>0</v>
      </c>
      <c r="C20" s="185"/>
      <c r="D20" s="185"/>
    </row>
    <row r="21" spans="1:4" ht="14.25">
      <c r="A21" s="189" t="s">
        <v>98</v>
      </c>
      <c r="B21" s="187">
        <f t="shared" si="0"/>
        <v>0</v>
      </c>
      <c r="C21" s="185"/>
      <c r="D21" s="185"/>
    </row>
    <row r="22" spans="1:4" ht="14.25">
      <c r="A22" s="188" t="s">
        <v>99</v>
      </c>
      <c r="B22" s="187">
        <f t="shared" si="0"/>
        <v>12976</v>
      </c>
      <c r="C22" s="187">
        <f>SUM(C23:C27)</f>
        <v>1885.6</v>
      </c>
      <c r="D22" s="187">
        <f>SUM(D23:D27)</f>
        <v>11090.4</v>
      </c>
    </row>
    <row r="23" spans="1:4" ht="14.25">
      <c r="A23" s="188" t="s">
        <v>87</v>
      </c>
      <c r="B23" s="187">
        <f t="shared" si="0"/>
        <v>446</v>
      </c>
      <c r="C23" s="185"/>
      <c r="D23" s="185">
        <v>446</v>
      </c>
    </row>
    <row r="24" spans="1:4" ht="14.25">
      <c r="A24" s="188" t="s">
        <v>88</v>
      </c>
      <c r="B24" s="187">
        <f t="shared" si="0"/>
        <v>9894.6</v>
      </c>
      <c r="C24" s="185">
        <v>1315.6</v>
      </c>
      <c r="D24" s="185">
        <v>8579</v>
      </c>
    </row>
    <row r="25" spans="1:4" ht="14.25">
      <c r="A25" s="189" t="s">
        <v>89</v>
      </c>
      <c r="B25" s="187">
        <f t="shared" si="0"/>
        <v>0</v>
      </c>
      <c r="C25" s="185"/>
      <c r="D25" s="185"/>
    </row>
    <row r="26" spans="1:4" ht="14.25">
      <c r="A26" s="189" t="s">
        <v>94</v>
      </c>
      <c r="B26" s="187">
        <f t="shared" si="0"/>
        <v>2635.4</v>
      </c>
      <c r="C26" s="185">
        <v>570</v>
      </c>
      <c r="D26" s="185">
        <v>2065.4</v>
      </c>
    </row>
    <row r="27" spans="1:4" ht="14.25">
      <c r="A27" s="189" t="s">
        <v>100</v>
      </c>
      <c r="B27" s="187">
        <f t="shared" si="0"/>
        <v>0</v>
      </c>
      <c r="C27" s="185"/>
      <c r="D27" s="190"/>
    </row>
    <row r="28" spans="1:4" ht="14.25">
      <c r="A28" s="188" t="s">
        <v>101</v>
      </c>
      <c r="B28" s="187"/>
      <c r="C28" s="187"/>
      <c r="D28" s="187"/>
    </row>
    <row r="29" spans="1:4" ht="14.25">
      <c r="A29" s="188" t="s">
        <v>87</v>
      </c>
      <c r="B29" s="187"/>
      <c r="C29" s="185"/>
      <c r="D29" s="185"/>
    </row>
    <row r="30" spans="1:4" ht="14.25">
      <c r="A30" s="188" t="s">
        <v>102</v>
      </c>
      <c r="B30" s="187"/>
      <c r="C30" s="185"/>
      <c r="D30" s="185"/>
    </row>
    <row r="31" spans="1:4" ht="14.25">
      <c r="A31" s="188" t="s">
        <v>94</v>
      </c>
      <c r="B31" s="187"/>
      <c r="C31" s="185"/>
      <c r="D31" s="185"/>
    </row>
    <row r="32" spans="1:4" ht="14.25">
      <c r="A32" s="189" t="s">
        <v>103</v>
      </c>
      <c r="B32" s="187"/>
      <c r="C32" s="185"/>
      <c r="D32" s="185"/>
    </row>
    <row r="33" spans="1:4" ht="14.25">
      <c r="A33" s="189" t="s">
        <v>104</v>
      </c>
      <c r="B33" s="187"/>
      <c r="C33" s="187"/>
      <c r="D33" s="187"/>
    </row>
    <row r="34" spans="1:4" ht="14.25">
      <c r="A34" s="189" t="s">
        <v>87</v>
      </c>
      <c r="B34" s="187"/>
      <c r="C34" s="185"/>
      <c r="D34" s="185"/>
    </row>
    <row r="35" spans="1:4" ht="14.25">
      <c r="A35" s="186" t="s">
        <v>88</v>
      </c>
      <c r="B35" s="187"/>
      <c r="C35" s="185"/>
      <c r="D35" s="185"/>
    </row>
    <row r="36" spans="1:4" ht="14.25">
      <c r="A36" s="189" t="s">
        <v>105</v>
      </c>
      <c r="B36" s="187"/>
      <c r="C36" s="185"/>
      <c r="D36" s="185"/>
    </row>
    <row r="37" spans="1:4" ht="14.25">
      <c r="A37" s="189" t="s">
        <v>106</v>
      </c>
      <c r="B37" s="187"/>
      <c r="C37" s="185"/>
      <c r="D37" s="185"/>
    </row>
    <row r="38" spans="1:4" ht="14.25">
      <c r="A38" s="188" t="s">
        <v>94</v>
      </c>
      <c r="B38" s="187"/>
      <c r="C38" s="185"/>
      <c r="D38" s="185"/>
    </row>
    <row r="39" spans="1:4" ht="14.25">
      <c r="A39" s="189" t="s">
        <v>107</v>
      </c>
      <c r="B39" s="187"/>
      <c r="C39" s="185"/>
      <c r="D39" s="185"/>
    </row>
    <row r="40" spans="1:4" ht="14.25">
      <c r="A40" s="191" t="s">
        <v>108</v>
      </c>
      <c r="B40" s="187"/>
      <c r="C40" s="187"/>
      <c r="D40" s="187"/>
    </row>
    <row r="41" spans="1:4" ht="14.25">
      <c r="A41" s="189" t="s">
        <v>87</v>
      </c>
      <c r="B41" s="187"/>
      <c r="C41" s="185"/>
      <c r="D41" s="185"/>
    </row>
    <row r="42" spans="1:4" ht="14.25">
      <c r="A42" s="186" t="s">
        <v>88</v>
      </c>
      <c r="B42" s="187"/>
      <c r="C42" s="185"/>
      <c r="D42" s="185"/>
    </row>
    <row r="43" spans="1:4" ht="14.25">
      <c r="A43" s="186" t="s">
        <v>89</v>
      </c>
      <c r="B43" s="187"/>
      <c r="C43" s="185"/>
      <c r="D43" s="185"/>
    </row>
    <row r="44" spans="1:4" ht="14.25">
      <c r="A44" s="189" t="s">
        <v>109</v>
      </c>
      <c r="B44" s="187"/>
      <c r="C44" s="185"/>
      <c r="D44" s="185"/>
    </row>
    <row r="45" spans="1:4" ht="14.25">
      <c r="A45" s="189" t="s">
        <v>94</v>
      </c>
      <c r="B45" s="187"/>
      <c r="C45" s="185"/>
      <c r="D45" s="185"/>
    </row>
    <row r="46" spans="1:4" ht="14.25">
      <c r="A46" s="189" t="s">
        <v>110</v>
      </c>
      <c r="B46" s="187"/>
      <c r="C46" s="185"/>
      <c r="D46" s="185"/>
    </row>
    <row r="47" spans="1:4" ht="14.25">
      <c r="A47" s="189" t="s">
        <v>111</v>
      </c>
      <c r="B47" s="187"/>
      <c r="C47" s="187"/>
      <c r="D47" s="187"/>
    </row>
    <row r="48" spans="1:4" ht="14.25">
      <c r="A48" s="188" t="s">
        <v>87</v>
      </c>
      <c r="B48" s="187"/>
      <c r="C48" s="185"/>
      <c r="D48" s="185"/>
    </row>
    <row r="49" spans="1:4" ht="14.25">
      <c r="A49" s="188" t="s">
        <v>88</v>
      </c>
      <c r="B49" s="187"/>
      <c r="C49" s="185"/>
      <c r="D49" s="185"/>
    </row>
    <row r="50" spans="1:4" ht="14.25">
      <c r="A50" s="189" t="s">
        <v>94</v>
      </c>
      <c r="B50" s="187"/>
      <c r="C50" s="185"/>
      <c r="D50" s="185"/>
    </row>
    <row r="51" spans="1:4" ht="14.25">
      <c r="A51" s="192" t="s">
        <v>112</v>
      </c>
      <c r="B51" s="187"/>
      <c r="C51" s="187"/>
      <c r="D51" s="187"/>
    </row>
    <row r="52" spans="1:4" ht="14.25">
      <c r="A52" s="188" t="s">
        <v>87</v>
      </c>
      <c r="B52" s="187"/>
      <c r="C52" s="185"/>
      <c r="D52" s="185"/>
    </row>
    <row r="53" spans="1:4" ht="14.25">
      <c r="A53" s="188" t="s">
        <v>88</v>
      </c>
      <c r="B53" s="187"/>
      <c r="C53" s="185"/>
      <c r="D53" s="185"/>
    </row>
    <row r="54" spans="1:4" ht="14.25">
      <c r="A54" s="188" t="s">
        <v>94</v>
      </c>
      <c r="B54" s="187"/>
      <c r="C54" s="185"/>
      <c r="D54" s="185"/>
    </row>
    <row r="55" spans="1:4" ht="14.25">
      <c r="A55" s="186" t="s">
        <v>113</v>
      </c>
      <c r="B55" s="187"/>
      <c r="C55" s="187"/>
      <c r="D55" s="187"/>
    </row>
    <row r="56" spans="1:4" ht="14.25">
      <c r="A56" s="188" t="s">
        <v>87</v>
      </c>
      <c r="B56" s="187"/>
      <c r="C56" s="185"/>
      <c r="D56" s="185"/>
    </row>
    <row r="57" spans="1:4" ht="14.25">
      <c r="A57" s="188" t="s">
        <v>88</v>
      </c>
      <c r="B57" s="187"/>
      <c r="C57" s="185"/>
      <c r="D57" s="185"/>
    </row>
    <row r="58" spans="1:4" ht="14.25">
      <c r="A58" s="188" t="s">
        <v>94</v>
      </c>
      <c r="B58" s="187"/>
      <c r="C58" s="185"/>
      <c r="D58" s="185"/>
    </row>
    <row r="59" spans="1:4" ht="14.25">
      <c r="A59" s="189" t="s">
        <v>114</v>
      </c>
      <c r="B59" s="187"/>
      <c r="C59" s="185"/>
      <c r="D59" s="185"/>
    </row>
    <row r="60" spans="1:4" ht="14.25">
      <c r="A60" s="189" t="s">
        <v>115</v>
      </c>
      <c r="B60" s="187"/>
      <c r="C60" s="187"/>
      <c r="D60" s="187"/>
    </row>
    <row r="61" spans="1:4" ht="14.25">
      <c r="A61" s="189" t="s">
        <v>87</v>
      </c>
      <c r="B61" s="187"/>
      <c r="C61" s="185"/>
      <c r="D61" s="185"/>
    </row>
    <row r="62" spans="1:4" ht="14.25">
      <c r="A62" s="191" t="s">
        <v>116</v>
      </c>
      <c r="B62" s="187"/>
      <c r="C62" s="185"/>
      <c r="D62" s="185"/>
    </row>
    <row r="63" spans="1:4" ht="14.25">
      <c r="A63" s="189" t="s">
        <v>117</v>
      </c>
      <c r="B63" s="187"/>
      <c r="C63" s="187"/>
      <c r="D63" s="187"/>
    </row>
    <row r="64" spans="1:4" ht="14.25">
      <c r="A64" s="189" t="s">
        <v>87</v>
      </c>
      <c r="B64" s="187"/>
      <c r="C64" s="185"/>
      <c r="D64" s="185"/>
    </row>
    <row r="65" spans="1:4" ht="14.25">
      <c r="A65" s="189" t="s">
        <v>88</v>
      </c>
      <c r="B65" s="187"/>
      <c r="C65" s="185"/>
      <c r="D65" s="185"/>
    </row>
    <row r="66" spans="1:4" ht="14.25">
      <c r="A66" s="188" t="s">
        <v>94</v>
      </c>
      <c r="B66" s="187"/>
      <c r="C66" s="185"/>
      <c r="D66" s="185"/>
    </row>
    <row r="67" spans="1:4" ht="14.25">
      <c r="A67" s="189" t="s">
        <v>118</v>
      </c>
      <c r="B67" s="187"/>
      <c r="C67" s="187"/>
      <c r="D67" s="187"/>
    </row>
    <row r="68" spans="1:4" ht="14.25">
      <c r="A68" s="189" t="s">
        <v>87</v>
      </c>
      <c r="B68" s="187"/>
      <c r="C68" s="185"/>
      <c r="D68" s="185"/>
    </row>
    <row r="69" spans="1:4" ht="14.25">
      <c r="A69" s="189" t="s">
        <v>88</v>
      </c>
      <c r="B69" s="187"/>
      <c r="C69" s="185"/>
      <c r="D69" s="185"/>
    </row>
    <row r="70" spans="1:4" ht="14.25">
      <c r="A70" s="188" t="s">
        <v>119</v>
      </c>
      <c r="B70" s="187"/>
      <c r="C70" s="185"/>
      <c r="D70" s="185"/>
    </row>
    <row r="71" spans="1:4" ht="14.25">
      <c r="A71" s="189" t="s">
        <v>94</v>
      </c>
      <c r="B71" s="187"/>
      <c r="C71" s="185"/>
      <c r="D71" s="185"/>
    </row>
    <row r="72" spans="1:4" ht="14.25">
      <c r="A72" s="189" t="s">
        <v>416</v>
      </c>
      <c r="B72" s="187"/>
      <c r="C72" s="193"/>
      <c r="D72" s="194"/>
    </row>
    <row r="73" spans="1:4" ht="14.25">
      <c r="A73" s="189" t="s">
        <v>120</v>
      </c>
      <c r="B73" s="187"/>
      <c r="C73" s="187"/>
      <c r="D73" s="187"/>
    </row>
    <row r="74" spans="1:4" ht="14.25">
      <c r="A74" s="189" t="s">
        <v>87</v>
      </c>
      <c r="B74" s="187"/>
      <c r="C74" s="185"/>
      <c r="D74" s="185"/>
    </row>
    <row r="75" spans="1:4" ht="14.25">
      <c r="A75" s="188" t="s">
        <v>88</v>
      </c>
      <c r="B75" s="187"/>
      <c r="C75" s="185"/>
      <c r="D75" s="185"/>
    </row>
    <row r="76" spans="1:4" ht="14.25">
      <c r="A76" s="189" t="s">
        <v>94</v>
      </c>
      <c r="B76" s="187"/>
      <c r="C76" s="185"/>
      <c r="D76" s="185"/>
    </row>
    <row r="77" spans="1:4" ht="14.25">
      <c r="A77" s="189" t="s">
        <v>121</v>
      </c>
      <c r="B77" s="187"/>
      <c r="C77" s="187"/>
      <c r="D77" s="187"/>
    </row>
    <row r="78" spans="1:4" ht="14.25">
      <c r="A78" s="188" t="s">
        <v>87</v>
      </c>
      <c r="B78" s="187"/>
      <c r="C78" s="185"/>
      <c r="D78" s="185"/>
    </row>
    <row r="79" spans="1:4" ht="14.25">
      <c r="A79" s="188" t="s">
        <v>88</v>
      </c>
      <c r="B79" s="187"/>
      <c r="C79" s="185"/>
      <c r="D79" s="185"/>
    </row>
    <row r="80" spans="1:4" ht="14.25">
      <c r="A80" s="188" t="s">
        <v>122</v>
      </c>
      <c r="B80" s="187"/>
      <c r="C80" s="185"/>
      <c r="D80" s="185"/>
    </row>
    <row r="81" spans="1:4" ht="14.25">
      <c r="A81" s="188" t="s">
        <v>94</v>
      </c>
      <c r="B81" s="187"/>
      <c r="C81" s="185"/>
      <c r="D81" s="185"/>
    </row>
    <row r="82" spans="1:4" ht="14.25">
      <c r="A82" s="188" t="s">
        <v>417</v>
      </c>
      <c r="B82" s="187"/>
      <c r="C82" s="193"/>
      <c r="D82" s="194"/>
    </row>
    <row r="83" spans="1:4" ht="14.25">
      <c r="A83" s="189" t="s">
        <v>123</v>
      </c>
      <c r="B83" s="187"/>
      <c r="C83" s="187"/>
      <c r="D83" s="187"/>
    </row>
    <row r="84" spans="1:4" ht="14.25">
      <c r="A84" s="186" t="s">
        <v>87</v>
      </c>
      <c r="B84" s="187"/>
      <c r="C84" s="185"/>
      <c r="D84" s="185"/>
    </row>
    <row r="85" spans="1:4" ht="14.25">
      <c r="A85" s="188" t="s">
        <v>88</v>
      </c>
      <c r="B85" s="187"/>
      <c r="C85" s="185"/>
      <c r="D85" s="185"/>
    </row>
    <row r="86" spans="1:4" ht="14.25">
      <c r="A86" s="188" t="s">
        <v>94</v>
      </c>
      <c r="B86" s="187"/>
      <c r="C86" s="185"/>
      <c r="D86" s="185"/>
    </row>
    <row r="87" spans="1:4" ht="14.25">
      <c r="A87" s="189" t="s">
        <v>124</v>
      </c>
      <c r="B87" s="187"/>
      <c r="C87" s="187"/>
      <c r="D87" s="187"/>
    </row>
    <row r="88" spans="1:4" ht="14.25">
      <c r="A88" s="189" t="s">
        <v>87</v>
      </c>
      <c r="B88" s="187"/>
      <c r="C88" s="185"/>
      <c r="D88" s="185"/>
    </row>
    <row r="89" spans="1:4" ht="14.25">
      <c r="A89" s="188" t="s">
        <v>88</v>
      </c>
      <c r="B89" s="187"/>
      <c r="C89" s="185"/>
      <c r="D89" s="185"/>
    </row>
    <row r="90" spans="1:4" ht="14.25">
      <c r="A90" s="188" t="s">
        <v>125</v>
      </c>
      <c r="B90" s="187"/>
      <c r="C90" s="185"/>
      <c r="D90" s="185"/>
    </row>
    <row r="91" spans="1:4" ht="14.25">
      <c r="A91" s="188" t="s">
        <v>94</v>
      </c>
      <c r="B91" s="187"/>
      <c r="C91" s="185"/>
      <c r="D91" s="185"/>
    </row>
    <row r="92" spans="1:4" ht="14.25">
      <c r="A92" s="189" t="s">
        <v>126</v>
      </c>
      <c r="B92" s="195"/>
      <c r="C92" s="195"/>
      <c r="D92" s="195"/>
    </row>
    <row r="93" spans="1:4" ht="14.25">
      <c r="A93" s="189" t="s">
        <v>87</v>
      </c>
      <c r="B93" s="195"/>
      <c r="C93" s="185"/>
      <c r="D93" s="185"/>
    </row>
    <row r="94" spans="1:4" ht="14.25">
      <c r="A94" s="189" t="s">
        <v>88</v>
      </c>
      <c r="B94" s="195"/>
      <c r="C94" s="185"/>
      <c r="D94" s="185"/>
    </row>
    <row r="95" spans="1:4" ht="14.25">
      <c r="A95" s="188" t="s">
        <v>127</v>
      </c>
      <c r="B95" s="195"/>
      <c r="C95" s="185"/>
      <c r="D95" s="185"/>
    </row>
    <row r="96" spans="1:4" ht="14.25">
      <c r="A96" s="188" t="s">
        <v>128</v>
      </c>
      <c r="B96" s="195"/>
      <c r="C96" s="195"/>
      <c r="D96" s="195"/>
    </row>
    <row r="97" spans="1:4" ht="14.25">
      <c r="A97" s="188" t="s">
        <v>87</v>
      </c>
      <c r="B97" s="195"/>
      <c r="C97" s="185"/>
      <c r="D97" s="185"/>
    </row>
    <row r="98" spans="1:4" ht="14.25">
      <c r="A98" s="188" t="s">
        <v>88</v>
      </c>
      <c r="B98" s="195"/>
      <c r="C98" s="185"/>
      <c r="D98" s="185"/>
    </row>
    <row r="99" spans="1:4" ht="14.25">
      <c r="A99" s="188" t="s">
        <v>94</v>
      </c>
      <c r="B99" s="195"/>
      <c r="C99" s="185"/>
      <c r="D99" s="185"/>
    </row>
    <row r="100" spans="1:4" ht="14.25">
      <c r="A100" s="188" t="s">
        <v>129</v>
      </c>
      <c r="B100" s="195"/>
      <c r="C100" s="195"/>
      <c r="D100" s="195"/>
    </row>
    <row r="101" spans="1:4" ht="14.25">
      <c r="A101" s="188" t="s">
        <v>87</v>
      </c>
      <c r="B101" s="195"/>
      <c r="C101" s="185"/>
      <c r="D101" s="185"/>
    </row>
    <row r="102" spans="1:4" ht="14.25">
      <c r="A102" s="188" t="s">
        <v>88</v>
      </c>
      <c r="B102" s="195"/>
      <c r="C102" s="185"/>
      <c r="D102" s="185"/>
    </row>
    <row r="103" spans="1:4" ht="14.25">
      <c r="A103" s="188" t="s">
        <v>130</v>
      </c>
      <c r="B103" s="195"/>
      <c r="C103" s="185"/>
      <c r="D103" s="185"/>
    </row>
    <row r="104" spans="1:4" ht="14.25">
      <c r="A104" s="188" t="s">
        <v>131</v>
      </c>
      <c r="B104" s="195"/>
      <c r="C104" s="185"/>
      <c r="D104" s="185"/>
    </row>
    <row r="105" spans="1:4" ht="14.25">
      <c r="A105" s="188" t="s">
        <v>132</v>
      </c>
      <c r="B105" s="195"/>
      <c r="C105" s="185"/>
      <c r="D105" s="185"/>
    </row>
    <row r="106" spans="1:4" ht="14.25">
      <c r="A106" s="188" t="s">
        <v>94</v>
      </c>
      <c r="B106" s="195"/>
      <c r="C106" s="185"/>
      <c r="D106" s="185"/>
    </row>
    <row r="107" spans="1:4" ht="14.25">
      <c r="A107" s="188" t="s">
        <v>133</v>
      </c>
      <c r="B107" s="195"/>
      <c r="C107" s="185"/>
      <c r="D107" s="190"/>
    </row>
    <row r="108" spans="1:4" ht="14.25">
      <c r="A108" s="186" t="s">
        <v>134</v>
      </c>
      <c r="B108" s="187"/>
      <c r="C108" s="187"/>
      <c r="D108" s="187"/>
    </row>
    <row r="109" spans="1:4" ht="14.25">
      <c r="A109" s="189" t="s">
        <v>135</v>
      </c>
      <c r="B109" s="187"/>
      <c r="C109" s="187"/>
      <c r="D109" s="187"/>
    </row>
    <row r="110" spans="1:4" ht="14.25">
      <c r="A110" s="189" t="s">
        <v>136</v>
      </c>
      <c r="B110" s="187"/>
      <c r="C110" s="185"/>
      <c r="D110" s="190"/>
    </row>
    <row r="111" spans="1:4" ht="14.25">
      <c r="A111" s="186" t="s">
        <v>138</v>
      </c>
      <c r="B111" s="187"/>
      <c r="C111" s="187"/>
      <c r="D111" s="187"/>
    </row>
    <row r="112" spans="1:4" ht="14.25">
      <c r="A112" s="189" t="s">
        <v>139</v>
      </c>
      <c r="B112" s="187"/>
      <c r="C112" s="187"/>
      <c r="D112" s="187"/>
    </row>
    <row r="113" spans="1:4" ht="14.25">
      <c r="A113" s="189" t="s">
        <v>87</v>
      </c>
      <c r="B113" s="187"/>
      <c r="C113" s="185"/>
      <c r="D113" s="185"/>
    </row>
    <row r="114" spans="1:4" ht="14.25">
      <c r="A114" s="189" t="s">
        <v>88</v>
      </c>
      <c r="B114" s="187"/>
      <c r="C114" s="185"/>
      <c r="D114" s="190"/>
    </row>
    <row r="115" spans="1:4" ht="14.25">
      <c r="A115" s="189" t="s">
        <v>140</v>
      </c>
      <c r="B115" s="187"/>
      <c r="C115" s="185"/>
      <c r="D115" s="185"/>
    </row>
    <row r="116" spans="1:4" ht="14.25">
      <c r="A116" s="189" t="s">
        <v>141</v>
      </c>
      <c r="B116" s="187"/>
      <c r="C116" s="185"/>
      <c r="D116" s="190"/>
    </row>
    <row r="117" spans="1:4" ht="14.25">
      <c r="A117" s="188" t="s">
        <v>142</v>
      </c>
      <c r="B117" s="187"/>
      <c r="C117" s="187"/>
      <c r="D117" s="187"/>
    </row>
    <row r="118" spans="1:4" ht="14.25">
      <c r="A118" s="189" t="s">
        <v>87</v>
      </c>
      <c r="B118" s="187"/>
      <c r="C118" s="185"/>
      <c r="D118" s="185"/>
    </row>
    <row r="119" spans="1:4" ht="14.25">
      <c r="A119" s="189" t="s">
        <v>88</v>
      </c>
      <c r="B119" s="187"/>
      <c r="C119" s="185"/>
      <c r="D119" s="190"/>
    </row>
    <row r="120" spans="1:4" ht="14.25">
      <c r="A120" s="186" t="s">
        <v>143</v>
      </c>
      <c r="B120" s="187"/>
      <c r="C120" s="185"/>
      <c r="D120" s="185"/>
    </row>
    <row r="121" spans="1:4" ht="14.25">
      <c r="A121" s="188" t="s">
        <v>144</v>
      </c>
      <c r="B121" s="187"/>
      <c r="C121" s="185"/>
      <c r="D121" s="185"/>
    </row>
    <row r="122" spans="1:4" ht="14.25">
      <c r="A122" s="191" t="s">
        <v>145</v>
      </c>
      <c r="B122" s="187"/>
      <c r="C122" s="185"/>
      <c r="D122" s="185"/>
    </row>
    <row r="123" spans="1:4" ht="14.25">
      <c r="A123" s="189" t="s">
        <v>146</v>
      </c>
      <c r="B123" s="187"/>
      <c r="C123" s="185"/>
      <c r="D123" s="185"/>
    </row>
    <row r="124" spans="1:4" ht="14.25">
      <c r="A124" s="189" t="s">
        <v>94</v>
      </c>
      <c r="B124" s="187"/>
      <c r="C124" s="185"/>
      <c r="D124" s="185"/>
    </row>
    <row r="125" spans="1:4" ht="14.25">
      <c r="A125" s="196" t="s">
        <v>418</v>
      </c>
      <c r="B125" s="187"/>
      <c r="C125" s="193"/>
      <c r="D125" s="194"/>
    </row>
    <row r="126" spans="1:4" ht="14.25">
      <c r="A126" s="191" t="s">
        <v>147</v>
      </c>
      <c r="B126" s="187"/>
      <c r="C126" s="187"/>
      <c r="D126" s="187"/>
    </row>
    <row r="127" spans="1:4" ht="14.25">
      <c r="A127" s="188" t="s">
        <v>87</v>
      </c>
      <c r="B127" s="187"/>
      <c r="C127" s="185"/>
      <c r="D127" s="185"/>
    </row>
    <row r="128" spans="1:4" ht="14.25">
      <c r="A128" s="189" t="s">
        <v>148</v>
      </c>
      <c r="B128" s="187"/>
      <c r="C128" s="185"/>
      <c r="D128" s="185"/>
    </row>
    <row r="129" spans="1:4" ht="14.25">
      <c r="A129" s="188" t="s">
        <v>149</v>
      </c>
      <c r="B129" s="187"/>
      <c r="C129" s="185"/>
      <c r="D129" s="190"/>
    </row>
    <row r="130" spans="1:4" ht="14.25">
      <c r="A130" s="189" t="s">
        <v>150</v>
      </c>
      <c r="B130" s="187"/>
      <c r="C130" s="187"/>
      <c r="D130" s="187"/>
    </row>
    <row r="131" spans="1:4" ht="14.25">
      <c r="A131" s="188" t="s">
        <v>89</v>
      </c>
      <c r="B131" s="187"/>
      <c r="C131" s="185"/>
      <c r="D131" s="185"/>
    </row>
    <row r="132" spans="1:4" ht="14.25">
      <c r="A132" s="188" t="s">
        <v>151</v>
      </c>
      <c r="B132" s="187"/>
      <c r="C132" s="185"/>
      <c r="D132" s="185"/>
    </row>
    <row r="133" spans="1:4" ht="14.25">
      <c r="A133" s="188" t="s">
        <v>152</v>
      </c>
      <c r="B133" s="187"/>
      <c r="C133" s="185"/>
      <c r="D133" s="185"/>
    </row>
    <row r="134" spans="1:4" ht="14.25">
      <c r="A134" s="188" t="s">
        <v>153</v>
      </c>
      <c r="B134" s="187"/>
      <c r="C134" s="187"/>
      <c r="D134" s="187"/>
    </row>
    <row r="135" spans="1:4" ht="14.25">
      <c r="A135" s="188" t="s">
        <v>154</v>
      </c>
      <c r="B135" s="187"/>
      <c r="C135" s="185"/>
      <c r="D135" s="185"/>
    </row>
    <row r="136" spans="1:4" ht="14.25">
      <c r="A136" s="186" t="s">
        <v>155</v>
      </c>
      <c r="B136" s="187"/>
      <c r="C136" s="187"/>
      <c r="D136" s="187"/>
    </row>
    <row r="137" spans="1:4" ht="14.25">
      <c r="A137" s="189" t="s">
        <v>156</v>
      </c>
      <c r="B137" s="187"/>
      <c r="C137" s="187"/>
      <c r="D137" s="187"/>
    </row>
    <row r="138" spans="1:4" ht="14.25">
      <c r="A138" s="188" t="s">
        <v>87</v>
      </c>
      <c r="B138" s="187"/>
      <c r="C138" s="185"/>
      <c r="D138" s="185"/>
    </row>
    <row r="139" spans="1:4" ht="14.25">
      <c r="A139" s="188" t="s">
        <v>88</v>
      </c>
      <c r="B139" s="187"/>
      <c r="C139" s="185"/>
      <c r="D139" s="185"/>
    </row>
    <row r="140" spans="1:4" ht="14.25">
      <c r="A140" s="188" t="s">
        <v>89</v>
      </c>
      <c r="B140" s="187"/>
      <c r="C140" s="185"/>
      <c r="D140" s="185"/>
    </row>
    <row r="141" spans="1:4" ht="14.25">
      <c r="A141" s="197" t="s">
        <v>157</v>
      </c>
      <c r="B141" s="187"/>
      <c r="C141" s="185"/>
      <c r="D141" s="185"/>
    </row>
    <row r="142" spans="1:4" ht="14.25">
      <c r="A142" s="188" t="s">
        <v>158</v>
      </c>
      <c r="B142" s="187"/>
      <c r="C142" s="187"/>
      <c r="D142" s="187"/>
    </row>
    <row r="143" spans="1:4" ht="14.25">
      <c r="A143" s="188" t="s">
        <v>159</v>
      </c>
      <c r="B143" s="187"/>
      <c r="C143" s="185"/>
      <c r="D143" s="190"/>
    </row>
    <row r="144" spans="1:4" ht="14.25">
      <c r="A144" s="188" t="s">
        <v>160</v>
      </c>
      <c r="B144" s="187"/>
      <c r="C144" s="185"/>
      <c r="D144" s="190"/>
    </row>
    <row r="145" spans="1:4" ht="14.25">
      <c r="A145" s="189" t="s">
        <v>161</v>
      </c>
      <c r="B145" s="187"/>
      <c r="C145" s="185"/>
      <c r="D145" s="190"/>
    </row>
    <row r="146" spans="1:4" ht="14.25">
      <c r="A146" s="189" t="s">
        <v>162</v>
      </c>
      <c r="B146" s="187"/>
      <c r="C146" s="185"/>
      <c r="D146" s="190"/>
    </row>
    <row r="147" spans="1:4" ht="14.25">
      <c r="A147" s="189" t="s">
        <v>163</v>
      </c>
      <c r="B147" s="187"/>
      <c r="C147" s="185"/>
      <c r="D147" s="190"/>
    </row>
    <row r="148" spans="1:4" ht="14.25">
      <c r="A148" s="188" t="s">
        <v>164</v>
      </c>
      <c r="B148" s="187"/>
      <c r="C148" s="185"/>
      <c r="D148" s="190"/>
    </row>
    <row r="149" spans="1:4" ht="14.25">
      <c r="A149" s="188" t="s">
        <v>165</v>
      </c>
      <c r="B149" s="187"/>
      <c r="C149" s="187"/>
      <c r="D149" s="187"/>
    </row>
    <row r="150" spans="1:4" ht="14.25">
      <c r="A150" s="188" t="s">
        <v>166</v>
      </c>
      <c r="B150" s="187"/>
      <c r="C150" s="185"/>
      <c r="D150" s="190"/>
    </row>
    <row r="151" spans="1:4" ht="14.25">
      <c r="A151" s="188" t="s">
        <v>167</v>
      </c>
      <c r="B151" s="187"/>
      <c r="C151" s="185"/>
      <c r="D151" s="190"/>
    </row>
    <row r="152" spans="1:4" ht="14.25">
      <c r="A152" s="189" t="s">
        <v>168</v>
      </c>
      <c r="B152" s="187"/>
      <c r="C152" s="185"/>
      <c r="D152" s="190"/>
    </row>
    <row r="153" spans="1:4" ht="14.25">
      <c r="A153" s="189" t="s">
        <v>169</v>
      </c>
      <c r="B153" s="187"/>
      <c r="C153" s="185"/>
      <c r="D153" s="190"/>
    </row>
    <row r="154" spans="1:4" ht="14.25">
      <c r="A154" s="189" t="s">
        <v>170</v>
      </c>
      <c r="B154" s="187"/>
      <c r="C154" s="187"/>
      <c r="D154" s="187"/>
    </row>
    <row r="155" spans="1:4" ht="14.25">
      <c r="A155" s="188" t="s">
        <v>171</v>
      </c>
      <c r="B155" s="187"/>
      <c r="C155" s="185"/>
      <c r="D155" s="185"/>
    </row>
    <row r="156" spans="1:4" ht="14.25">
      <c r="A156" s="188" t="s">
        <v>172</v>
      </c>
      <c r="B156" s="187"/>
      <c r="C156" s="187"/>
      <c r="D156" s="187"/>
    </row>
    <row r="157" spans="1:4" ht="14.25">
      <c r="A157" s="188" t="s">
        <v>173</v>
      </c>
      <c r="B157" s="187"/>
      <c r="C157" s="185"/>
      <c r="D157" s="185"/>
    </row>
    <row r="158" spans="1:4" ht="14.25">
      <c r="A158" s="188" t="s">
        <v>174</v>
      </c>
      <c r="B158" s="187"/>
      <c r="C158" s="187"/>
      <c r="D158" s="187"/>
    </row>
    <row r="159" spans="1:4" ht="14.25">
      <c r="A159" s="188" t="s">
        <v>175</v>
      </c>
      <c r="B159" s="187"/>
      <c r="C159" s="185"/>
      <c r="D159" s="190"/>
    </row>
    <row r="160" spans="1:4" ht="14.25">
      <c r="A160" s="186" t="s">
        <v>176</v>
      </c>
      <c r="B160" s="187">
        <f>B174</f>
        <v>655</v>
      </c>
      <c r="C160" s="187">
        <f>C174</f>
        <v>0</v>
      </c>
      <c r="D160" s="187">
        <f>D174</f>
        <v>655</v>
      </c>
    </row>
    <row r="161" spans="1:4" ht="14.25">
      <c r="A161" s="189" t="s">
        <v>177</v>
      </c>
      <c r="B161" s="187"/>
      <c r="C161" s="187"/>
      <c r="D161" s="187"/>
    </row>
    <row r="162" spans="1:4" ht="14.25">
      <c r="A162" s="188" t="s">
        <v>87</v>
      </c>
      <c r="B162" s="187"/>
      <c r="C162" s="185"/>
      <c r="D162" s="185"/>
    </row>
    <row r="163" spans="1:4" ht="14.25">
      <c r="A163" s="189" t="s">
        <v>178</v>
      </c>
      <c r="B163" s="187"/>
      <c r="C163" s="187"/>
      <c r="D163" s="187"/>
    </row>
    <row r="164" spans="1:4" ht="14.25">
      <c r="A164" s="188" t="s">
        <v>179</v>
      </c>
      <c r="B164" s="187"/>
      <c r="C164" s="185"/>
      <c r="D164" s="185"/>
    </row>
    <row r="165" spans="1:4" ht="14.25">
      <c r="A165" s="188" t="s">
        <v>180</v>
      </c>
      <c r="B165" s="187"/>
      <c r="C165" s="185"/>
      <c r="D165" s="190"/>
    </row>
    <row r="166" spans="1:4" ht="14.25">
      <c r="A166" s="189" t="s">
        <v>181</v>
      </c>
      <c r="B166" s="187"/>
      <c r="C166" s="185"/>
      <c r="D166" s="190"/>
    </row>
    <row r="167" spans="1:4" ht="14.25">
      <c r="A167" s="189" t="s">
        <v>182</v>
      </c>
      <c r="B167" s="187"/>
      <c r="C167" s="187"/>
      <c r="D167" s="187"/>
    </row>
    <row r="168" spans="1:4" ht="14.25">
      <c r="A168" s="189" t="s">
        <v>179</v>
      </c>
      <c r="B168" s="187"/>
      <c r="C168" s="185"/>
      <c r="D168" s="185"/>
    </row>
    <row r="169" spans="1:4" ht="14.25">
      <c r="A169" s="188" t="s">
        <v>183</v>
      </c>
      <c r="B169" s="187"/>
      <c r="C169" s="185"/>
      <c r="D169" s="185"/>
    </row>
    <row r="170" spans="1:4" ht="14.25">
      <c r="A170" s="188" t="s">
        <v>184</v>
      </c>
      <c r="B170" s="187"/>
      <c r="C170" s="185"/>
      <c r="D170" s="190"/>
    </row>
    <row r="171" spans="1:4" ht="14.25">
      <c r="A171" s="188" t="s">
        <v>185</v>
      </c>
      <c r="B171" s="187"/>
      <c r="C171" s="187"/>
      <c r="D171" s="187"/>
    </row>
    <row r="172" spans="1:4" ht="14.25">
      <c r="A172" s="188" t="s">
        <v>179</v>
      </c>
      <c r="B172" s="187"/>
      <c r="C172" s="185"/>
      <c r="D172" s="185"/>
    </row>
    <row r="173" spans="1:4" ht="14.25">
      <c r="A173" s="189" t="s">
        <v>186</v>
      </c>
      <c r="B173" s="187"/>
      <c r="C173" s="185"/>
      <c r="D173" s="185"/>
    </row>
    <row r="174" spans="1:4" ht="14.25">
      <c r="A174" s="188" t="s">
        <v>187</v>
      </c>
      <c r="B174" s="187">
        <f>B176</f>
        <v>655</v>
      </c>
      <c r="C174" s="187"/>
      <c r="D174" s="187">
        <f>D176</f>
        <v>655</v>
      </c>
    </row>
    <row r="175" spans="1:4" ht="14.25">
      <c r="A175" s="188" t="s">
        <v>188</v>
      </c>
      <c r="B175" s="187"/>
      <c r="C175" s="185"/>
      <c r="D175" s="185"/>
    </row>
    <row r="176" spans="1:4" ht="14.25">
      <c r="A176" s="189" t="s">
        <v>189</v>
      </c>
      <c r="B176" s="187">
        <f>C176+D176</f>
        <v>655</v>
      </c>
      <c r="C176" s="185"/>
      <c r="D176" s="185">
        <v>655</v>
      </c>
    </row>
    <row r="177" spans="1:4" ht="14.25">
      <c r="A177" s="186" t="s">
        <v>190</v>
      </c>
      <c r="B177" s="187"/>
      <c r="C177" s="187"/>
      <c r="D177" s="187"/>
    </row>
    <row r="178" spans="1:4" ht="14.25">
      <c r="A178" s="186" t="s">
        <v>191</v>
      </c>
      <c r="B178" s="187"/>
      <c r="C178" s="187"/>
      <c r="D178" s="187"/>
    </row>
    <row r="179" spans="1:4" ht="14.25">
      <c r="A179" s="186" t="s">
        <v>87</v>
      </c>
      <c r="B179" s="187"/>
      <c r="C179" s="185"/>
      <c r="D179" s="185"/>
    </row>
    <row r="180" spans="1:4" ht="14.25">
      <c r="A180" s="186" t="s">
        <v>192</v>
      </c>
      <c r="B180" s="187"/>
      <c r="C180" s="185"/>
      <c r="D180" s="185"/>
    </row>
    <row r="181" spans="1:4" ht="14.25">
      <c r="A181" s="186" t="s">
        <v>193</v>
      </c>
      <c r="B181" s="187"/>
      <c r="C181" s="185"/>
      <c r="D181" s="185"/>
    </row>
    <row r="182" spans="1:4" ht="14.25">
      <c r="A182" s="186" t="s">
        <v>194</v>
      </c>
      <c r="B182" s="187"/>
      <c r="C182" s="185"/>
      <c r="D182" s="185"/>
    </row>
    <row r="183" spans="1:4" ht="14.25">
      <c r="A183" s="186" t="s">
        <v>195</v>
      </c>
      <c r="B183" s="187"/>
      <c r="C183" s="185"/>
      <c r="D183" s="190"/>
    </row>
    <row r="184" spans="1:4" ht="14.25">
      <c r="A184" s="186" t="s">
        <v>196</v>
      </c>
      <c r="B184" s="187"/>
      <c r="C184" s="185"/>
      <c r="D184" s="185"/>
    </row>
    <row r="185" spans="1:4" ht="14.25">
      <c r="A185" s="186" t="s">
        <v>197</v>
      </c>
      <c r="B185" s="187"/>
      <c r="C185" s="185"/>
      <c r="D185" s="185"/>
    </row>
    <row r="186" spans="1:4" ht="14.25">
      <c r="A186" s="186" t="s">
        <v>198</v>
      </c>
      <c r="B186" s="187"/>
      <c r="C186" s="185"/>
      <c r="D186" s="185"/>
    </row>
    <row r="187" spans="1:4" ht="14.25">
      <c r="A187" s="186" t="s">
        <v>199</v>
      </c>
      <c r="B187" s="187"/>
      <c r="C187" s="185"/>
      <c r="D187" s="190"/>
    </row>
    <row r="188" spans="1:4" ht="14.25">
      <c r="A188" s="186" t="s">
        <v>200</v>
      </c>
      <c r="B188" s="187"/>
      <c r="C188" s="187"/>
      <c r="D188" s="187"/>
    </row>
    <row r="189" spans="1:4" ht="14.25">
      <c r="A189" s="186" t="s">
        <v>201</v>
      </c>
      <c r="B189" s="187"/>
      <c r="C189" s="185"/>
      <c r="D189" s="185"/>
    </row>
    <row r="190" spans="1:4" ht="14.25">
      <c r="A190" s="186" t="s">
        <v>202</v>
      </c>
      <c r="B190" s="187"/>
      <c r="C190" s="185"/>
      <c r="D190" s="190"/>
    </row>
    <row r="191" spans="1:4" ht="14.25">
      <c r="A191" s="186" t="s">
        <v>203</v>
      </c>
      <c r="B191" s="187"/>
      <c r="C191" s="185"/>
      <c r="D191" s="185"/>
    </row>
    <row r="192" spans="1:4" ht="14.25">
      <c r="A192" s="186" t="s">
        <v>204</v>
      </c>
      <c r="B192" s="187"/>
      <c r="C192" s="187"/>
      <c r="D192" s="187"/>
    </row>
    <row r="193" spans="1:4" ht="14.25">
      <c r="A193" s="186" t="s">
        <v>205</v>
      </c>
      <c r="B193" s="187"/>
      <c r="C193" s="185"/>
      <c r="D193" s="185"/>
    </row>
    <row r="194" spans="1:4" ht="14.25">
      <c r="A194" s="186" t="s">
        <v>206</v>
      </c>
      <c r="B194" s="187"/>
      <c r="C194" s="185"/>
      <c r="D194" s="185"/>
    </row>
    <row r="195" spans="1:4" ht="14.25">
      <c r="A195" s="186" t="s">
        <v>207</v>
      </c>
      <c r="B195" s="187"/>
      <c r="C195" s="187"/>
      <c r="D195" s="187"/>
    </row>
    <row r="196" spans="1:4" ht="14.25">
      <c r="A196" s="186" t="s">
        <v>208</v>
      </c>
      <c r="B196" s="187"/>
      <c r="C196" s="185"/>
      <c r="D196" s="185"/>
    </row>
    <row r="197" spans="1:4" ht="14.25">
      <c r="A197" s="186" t="s">
        <v>209</v>
      </c>
      <c r="B197" s="187"/>
      <c r="C197" s="185"/>
      <c r="D197" s="185"/>
    </row>
    <row r="198" spans="1:4" ht="14.25">
      <c r="A198" s="186" t="s">
        <v>210</v>
      </c>
      <c r="B198" s="187"/>
      <c r="C198" s="187"/>
      <c r="D198" s="187"/>
    </row>
    <row r="199" spans="1:4" ht="14.25">
      <c r="A199" s="186" t="s">
        <v>211</v>
      </c>
      <c r="B199" s="187"/>
      <c r="C199" s="185"/>
      <c r="D199" s="185"/>
    </row>
    <row r="200" spans="1:4" ht="14.25">
      <c r="A200" s="186" t="s">
        <v>419</v>
      </c>
      <c r="B200" s="187"/>
      <c r="C200" s="194"/>
      <c r="D200" s="194"/>
    </row>
    <row r="201" spans="1:4" ht="14.25">
      <c r="A201" s="186" t="s">
        <v>420</v>
      </c>
      <c r="B201" s="187"/>
      <c r="C201" s="193"/>
      <c r="D201" s="194"/>
    </row>
    <row r="202" spans="1:4" ht="14.25">
      <c r="A202" s="186" t="s">
        <v>212</v>
      </c>
      <c r="B202" s="187">
        <f>B213+B256</f>
        <v>355</v>
      </c>
      <c r="C202" s="187">
        <f>C213+C256</f>
        <v>355</v>
      </c>
      <c r="D202" s="187"/>
    </row>
    <row r="203" spans="1:4" ht="14.25">
      <c r="A203" s="186" t="s">
        <v>213</v>
      </c>
      <c r="B203" s="187"/>
      <c r="C203" s="187"/>
      <c r="D203" s="187"/>
    </row>
    <row r="204" spans="1:4" ht="14.25">
      <c r="A204" s="186" t="s">
        <v>87</v>
      </c>
      <c r="B204" s="187"/>
      <c r="C204" s="185"/>
      <c r="D204" s="185"/>
    </row>
    <row r="205" spans="1:4" ht="14.25">
      <c r="A205" s="186" t="s">
        <v>214</v>
      </c>
      <c r="B205" s="187"/>
      <c r="C205" s="185"/>
      <c r="D205" s="185"/>
    </row>
    <row r="206" spans="1:4" ht="14.25">
      <c r="A206" s="186" t="s">
        <v>132</v>
      </c>
      <c r="B206" s="187"/>
      <c r="C206" s="185"/>
      <c r="D206" s="185"/>
    </row>
    <row r="207" spans="1:4" ht="14.25">
      <c r="A207" s="186" t="s">
        <v>215</v>
      </c>
      <c r="B207" s="187"/>
      <c r="C207" s="185"/>
      <c r="D207" s="185"/>
    </row>
    <row r="208" spans="1:4" ht="14.25">
      <c r="A208" s="186" t="s">
        <v>216</v>
      </c>
      <c r="B208" s="187"/>
      <c r="C208" s="185"/>
      <c r="D208" s="185"/>
    </row>
    <row r="209" spans="1:4" ht="14.25">
      <c r="A209" s="186" t="s">
        <v>217</v>
      </c>
      <c r="B209" s="187"/>
      <c r="C209" s="185"/>
      <c r="D209" s="185"/>
    </row>
    <row r="210" spans="1:4" ht="14.25">
      <c r="A210" s="186" t="s">
        <v>218</v>
      </c>
      <c r="B210" s="187"/>
      <c r="C210" s="185"/>
      <c r="D210" s="185"/>
    </row>
    <row r="211" spans="1:4" ht="14.25">
      <c r="A211" s="186" t="s">
        <v>219</v>
      </c>
      <c r="B211" s="187"/>
      <c r="C211" s="187"/>
      <c r="D211" s="187"/>
    </row>
    <row r="212" spans="1:4" ht="14.25">
      <c r="A212" s="186" t="s">
        <v>87</v>
      </c>
      <c r="B212" s="187"/>
      <c r="C212" s="185"/>
      <c r="D212" s="185"/>
    </row>
    <row r="213" spans="1:4" ht="14.25">
      <c r="A213" s="186" t="s">
        <v>220</v>
      </c>
      <c r="B213" s="187">
        <f>B214+B215+B216</f>
        <v>347</v>
      </c>
      <c r="C213" s="187">
        <f>C214+C215+C216</f>
        <v>347</v>
      </c>
      <c r="D213" s="187"/>
    </row>
    <row r="214" spans="1:4" ht="14.25">
      <c r="A214" s="186" t="s">
        <v>221</v>
      </c>
      <c r="B214" s="187">
        <v>92</v>
      </c>
      <c r="C214" s="187">
        <v>92</v>
      </c>
      <c r="D214" s="185"/>
    </row>
    <row r="215" spans="1:4" ht="14.25">
      <c r="A215" s="186" t="s">
        <v>222</v>
      </c>
      <c r="B215" s="187">
        <v>71</v>
      </c>
      <c r="C215" s="187">
        <v>71</v>
      </c>
      <c r="D215" s="185"/>
    </row>
    <row r="216" spans="1:4" ht="14.25">
      <c r="A216" s="186" t="s">
        <v>223</v>
      </c>
      <c r="B216" s="187">
        <v>184</v>
      </c>
      <c r="C216" s="187">
        <v>184</v>
      </c>
      <c r="D216" s="185"/>
    </row>
    <row r="217" spans="1:4" ht="14.25">
      <c r="A217" s="186" t="s">
        <v>224</v>
      </c>
      <c r="B217" s="187"/>
      <c r="C217" s="185"/>
      <c r="D217" s="185"/>
    </row>
    <row r="218" spans="1:4" ht="14.25">
      <c r="A218" s="186" t="s">
        <v>225</v>
      </c>
      <c r="B218" s="187"/>
      <c r="C218" s="185"/>
      <c r="D218" s="185"/>
    </row>
    <row r="219" spans="1:4" ht="14.25">
      <c r="A219" s="186" t="s">
        <v>226</v>
      </c>
      <c r="B219" s="187"/>
      <c r="C219" s="185"/>
      <c r="D219" s="185"/>
    </row>
    <row r="220" spans="1:4" ht="14.25">
      <c r="A220" s="186" t="s">
        <v>227</v>
      </c>
      <c r="B220" s="187"/>
      <c r="C220" s="187"/>
      <c r="D220" s="187"/>
    </row>
    <row r="221" spans="1:4" ht="14.25">
      <c r="A221" s="186" t="s">
        <v>228</v>
      </c>
      <c r="B221" s="187"/>
      <c r="C221" s="185"/>
      <c r="D221" s="190"/>
    </row>
    <row r="222" spans="1:4" ht="14.25">
      <c r="A222" s="186" t="s">
        <v>229</v>
      </c>
      <c r="B222" s="187"/>
      <c r="C222" s="187"/>
      <c r="D222" s="187"/>
    </row>
    <row r="223" spans="1:4" ht="14.25">
      <c r="A223" s="186" t="s">
        <v>230</v>
      </c>
      <c r="B223" s="187"/>
      <c r="C223" s="185"/>
      <c r="D223" s="185"/>
    </row>
    <row r="224" spans="1:4" ht="14.25">
      <c r="A224" s="186" t="s">
        <v>231</v>
      </c>
      <c r="B224" s="187"/>
      <c r="C224" s="185"/>
      <c r="D224" s="185"/>
    </row>
    <row r="225" spans="1:4" ht="14.25">
      <c r="A225" s="186" t="s">
        <v>232</v>
      </c>
      <c r="B225" s="187"/>
      <c r="C225" s="185"/>
      <c r="D225" s="190"/>
    </row>
    <row r="226" spans="1:4" ht="14.25">
      <c r="A226" s="186" t="s">
        <v>233</v>
      </c>
      <c r="B226" s="187"/>
      <c r="C226" s="187"/>
      <c r="D226" s="187"/>
    </row>
    <row r="227" spans="1:4" ht="14.25">
      <c r="A227" s="186" t="s">
        <v>234</v>
      </c>
      <c r="B227" s="187"/>
      <c r="C227" s="185"/>
      <c r="D227" s="190"/>
    </row>
    <row r="228" spans="1:4" ht="14.25">
      <c r="A228" s="186" t="s">
        <v>235</v>
      </c>
      <c r="B228" s="187"/>
      <c r="C228" s="185"/>
      <c r="D228" s="190"/>
    </row>
    <row r="229" spans="1:4" ht="14.25">
      <c r="A229" s="186" t="s">
        <v>236</v>
      </c>
      <c r="B229" s="187"/>
      <c r="C229" s="187"/>
      <c r="D229" s="187"/>
    </row>
    <row r="230" spans="1:4" ht="14.25">
      <c r="A230" s="186" t="s">
        <v>237</v>
      </c>
      <c r="B230" s="187"/>
      <c r="C230" s="185"/>
      <c r="D230" s="185"/>
    </row>
    <row r="231" spans="1:4" ht="14.25">
      <c r="A231" s="186" t="s">
        <v>238</v>
      </c>
      <c r="B231" s="187"/>
      <c r="C231" s="185"/>
      <c r="D231" s="185"/>
    </row>
    <row r="232" spans="1:4" ht="14.25">
      <c r="A232" s="186" t="s">
        <v>239</v>
      </c>
      <c r="B232" s="187"/>
      <c r="C232" s="185"/>
      <c r="D232" s="185"/>
    </row>
    <row r="233" spans="1:4" ht="14.25">
      <c r="A233" s="186" t="s">
        <v>240</v>
      </c>
      <c r="B233" s="187"/>
      <c r="C233" s="185"/>
      <c r="D233" s="185"/>
    </row>
    <row r="234" spans="1:4" ht="14.25">
      <c r="A234" s="186" t="s">
        <v>241</v>
      </c>
      <c r="B234" s="187"/>
      <c r="C234" s="185"/>
      <c r="D234" s="185"/>
    </row>
    <row r="235" spans="1:4" ht="14.25">
      <c r="A235" s="186" t="s">
        <v>242</v>
      </c>
      <c r="B235" s="187"/>
      <c r="C235" s="187"/>
      <c r="D235" s="187"/>
    </row>
    <row r="236" spans="1:4" ht="14.25">
      <c r="A236" s="186" t="s">
        <v>87</v>
      </c>
      <c r="B236" s="187"/>
      <c r="C236" s="185"/>
      <c r="D236" s="185"/>
    </row>
    <row r="237" spans="1:4" ht="14.25">
      <c r="A237" s="186" t="s">
        <v>243</v>
      </c>
      <c r="B237" s="187"/>
      <c r="C237" s="185"/>
      <c r="D237" s="185"/>
    </row>
    <row r="238" spans="1:4" ht="14.25">
      <c r="A238" s="186" t="s">
        <v>244</v>
      </c>
      <c r="B238" s="187"/>
      <c r="C238" s="185"/>
      <c r="D238" s="185"/>
    </row>
    <row r="239" spans="1:4" ht="14.25">
      <c r="A239" s="186" t="s">
        <v>245</v>
      </c>
      <c r="B239" s="187"/>
      <c r="C239" s="185"/>
      <c r="D239" s="185"/>
    </row>
    <row r="240" spans="1:4" ht="14.25">
      <c r="A240" s="186" t="s">
        <v>246</v>
      </c>
      <c r="B240" s="187"/>
      <c r="C240" s="185"/>
      <c r="D240" s="190"/>
    </row>
    <row r="241" spans="1:4" ht="14.25">
      <c r="A241" s="186" t="s">
        <v>247</v>
      </c>
      <c r="B241" s="187"/>
      <c r="C241" s="187"/>
      <c r="D241" s="187"/>
    </row>
    <row r="242" spans="1:4" ht="14.25">
      <c r="A242" s="186" t="s">
        <v>87</v>
      </c>
      <c r="B242" s="187"/>
      <c r="C242" s="185"/>
      <c r="D242" s="185"/>
    </row>
    <row r="243" spans="1:4" ht="14.25">
      <c r="A243" s="186" t="s">
        <v>248</v>
      </c>
      <c r="B243" s="187"/>
      <c r="C243" s="185"/>
      <c r="D243" s="185"/>
    </row>
    <row r="244" spans="1:4" ht="14.25">
      <c r="A244" s="186" t="s">
        <v>249</v>
      </c>
      <c r="B244" s="187"/>
      <c r="C244" s="187"/>
      <c r="D244" s="187"/>
    </row>
    <row r="245" spans="1:4" ht="14.25">
      <c r="A245" s="186" t="s">
        <v>250</v>
      </c>
      <c r="B245" s="187"/>
      <c r="C245" s="185"/>
      <c r="D245" s="190"/>
    </row>
    <row r="246" spans="1:4" ht="14.25">
      <c r="A246" s="186" t="s">
        <v>251</v>
      </c>
      <c r="B246" s="187"/>
      <c r="C246" s="187"/>
      <c r="D246" s="187"/>
    </row>
    <row r="247" spans="1:4" ht="14.25">
      <c r="A247" s="186" t="s">
        <v>252</v>
      </c>
      <c r="B247" s="187"/>
      <c r="C247" s="185"/>
      <c r="D247" s="185"/>
    </row>
    <row r="248" spans="1:4" ht="14.25">
      <c r="A248" s="186" t="s">
        <v>253</v>
      </c>
      <c r="B248" s="187"/>
      <c r="C248" s="187"/>
      <c r="D248" s="187"/>
    </row>
    <row r="249" spans="1:4" ht="14.25">
      <c r="A249" s="186" t="s">
        <v>254</v>
      </c>
      <c r="B249" s="187"/>
      <c r="C249" s="185"/>
      <c r="D249" s="185"/>
    </row>
    <row r="250" spans="1:4" ht="14.25">
      <c r="A250" s="186" t="s">
        <v>255</v>
      </c>
      <c r="B250" s="187"/>
      <c r="C250" s="185"/>
      <c r="D250" s="185"/>
    </row>
    <row r="251" spans="1:4" ht="14.25">
      <c r="A251" s="198" t="s">
        <v>256</v>
      </c>
      <c r="B251" s="187"/>
      <c r="C251" s="187"/>
      <c r="D251" s="187"/>
    </row>
    <row r="252" spans="1:4" ht="14.25">
      <c r="A252" s="186" t="s">
        <v>87</v>
      </c>
      <c r="B252" s="187"/>
      <c r="C252" s="185"/>
      <c r="D252" s="185"/>
    </row>
    <row r="253" spans="1:4" ht="14.25">
      <c r="A253" s="186" t="s">
        <v>257</v>
      </c>
      <c r="B253" s="187"/>
      <c r="C253" s="185"/>
      <c r="D253" s="185"/>
    </row>
    <row r="254" spans="1:4" ht="14.25">
      <c r="A254" s="186" t="s">
        <v>94</v>
      </c>
      <c r="B254" s="187"/>
      <c r="C254" s="185"/>
      <c r="D254" s="185"/>
    </row>
    <row r="255" spans="1:4" ht="14.25">
      <c r="A255" s="186" t="s">
        <v>258</v>
      </c>
      <c r="B255" s="187"/>
      <c r="C255" s="185"/>
      <c r="D255" s="185"/>
    </row>
    <row r="256" spans="1:4" ht="14.25">
      <c r="A256" s="186" t="s">
        <v>259</v>
      </c>
      <c r="B256" s="187">
        <f>C256</f>
        <v>8</v>
      </c>
      <c r="C256" s="187">
        <v>8</v>
      </c>
      <c r="D256" s="187"/>
    </row>
    <row r="257" spans="1:4" ht="14.25">
      <c r="A257" s="186" t="s">
        <v>260</v>
      </c>
      <c r="B257" s="187">
        <f>C257</f>
        <v>8</v>
      </c>
      <c r="C257" s="185">
        <v>8</v>
      </c>
      <c r="D257" s="190"/>
    </row>
    <row r="258" spans="1:4" ht="14.25">
      <c r="A258" s="186" t="s">
        <v>261</v>
      </c>
      <c r="B258" s="186">
        <f>B282</f>
        <v>148</v>
      </c>
      <c r="C258" s="186">
        <f>C282</f>
        <v>148</v>
      </c>
      <c r="D258" s="186"/>
    </row>
    <row r="259" spans="1:4" ht="14.25">
      <c r="A259" s="186" t="s">
        <v>262</v>
      </c>
      <c r="B259" s="187"/>
      <c r="C259" s="187"/>
      <c r="D259" s="187"/>
    </row>
    <row r="260" spans="1:4" ht="14.25">
      <c r="A260" s="186" t="s">
        <v>87</v>
      </c>
      <c r="B260" s="187"/>
      <c r="C260" s="185"/>
      <c r="D260" s="185"/>
    </row>
    <row r="261" spans="1:4" ht="14.25">
      <c r="A261" s="186" t="s">
        <v>88</v>
      </c>
      <c r="B261" s="187"/>
      <c r="C261" s="185"/>
      <c r="D261" s="185"/>
    </row>
    <row r="262" spans="1:4" ht="14.25">
      <c r="A262" s="186" t="s">
        <v>263</v>
      </c>
      <c r="B262" s="187"/>
      <c r="C262" s="187"/>
      <c r="D262" s="187"/>
    </row>
    <row r="263" spans="1:4" ht="14.25">
      <c r="A263" s="186" t="s">
        <v>264</v>
      </c>
      <c r="B263" s="187"/>
      <c r="C263" s="185"/>
      <c r="D263" s="185"/>
    </row>
    <row r="264" spans="1:4" ht="14.25">
      <c r="A264" s="186" t="s">
        <v>265</v>
      </c>
      <c r="B264" s="187"/>
      <c r="C264" s="185"/>
      <c r="D264" s="185"/>
    </row>
    <row r="265" spans="1:4" ht="14.25">
      <c r="A265" s="186" t="s">
        <v>266</v>
      </c>
      <c r="B265" s="187"/>
      <c r="C265" s="185"/>
      <c r="D265" s="190"/>
    </row>
    <row r="266" spans="1:4" ht="14.25">
      <c r="A266" s="186" t="s">
        <v>267</v>
      </c>
      <c r="B266" s="187"/>
      <c r="C266" s="187"/>
      <c r="D266" s="187"/>
    </row>
    <row r="267" spans="1:4" ht="14.25">
      <c r="A267" s="186" t="s">
        <v>268</v>
      </c>
      <c r="B267" s="187"/>
      <c r="C267" s="185"/>
      <c r="D267" s="190"/>
    </row>
    <row r="268" spans="1:4" ht="14.25">
      <c r="A268" s="186" t="s">
        <v>269</v>
      </c>
      <c r="B268" s="187"/>
      <c r="C268" s="187"/>
      <c r="D268" s="187"/>
    </row>
    <row r="269" spans="1:4" ht="14.25">
      <c r="A269" s="186" t="s">
        <v>270</v>
      </c>
      <c r="B269" s="199"/>
      <c r="C269" s="185"/>
      <c r="D269" s="185"/>
    </row>
    <row r="270" spans="1:4" ht="14.25">
      <c r="A270" s="186" t="s">
        <v>271</v>
      </c>
      <c r="B270" s="199"/>
      <c r="C270" s="185"/>
      <c r="D270" s="185"/>
    </row>
    <row r="271" spans="1:4" ht="14.25">
      <c r="A271" s="186" t="s">
        <v>272</v>
      </c>
      <c r="B271" s="199"/>
      <c r="C271" s="185"/>
      <c r="D271" s="185"/>
    </row>
    <row r="272" spans="1:4" ht="14.25">
      <c r="A272" s="186" t="s">
        <v>273</v>
      </c>
      <c r="B272" s="199"/>
      <c r="C272" s="185"/>
      <c r="D272" s="185"/>
    </row>
    <row r="273" spans="1:4" ht="14.25">
      <c r="A273" s="186" t="s">
        <v>274</v>
      </c>
      <c r="B273" s="199"/>
      <c r="C273" s="185"/>
      <c r="D273" s="185"/>
    </row>
    <row r="274" spans="1:4" ht="14.25">
      <c r="A274" s="186" t="s">
        <v>275</v>
      </c>
      <c r="B274" s="199"/>
      <c r="C274" s="185"/>
      <c r="D274" s="190"/>
    </row>
    <row r="275" spans="1:4" ht="14.25">
      <c r="A275" s="186" t="s">
        <v>276</v>
      </c>
      <c r="B275" s="199"/>
      <c r="C275" s="185"/>
      <c r="D275" s="190"/>
    </row>
    <row r="276" spans="1:4" ht="14.25">
      <c r="A276" s="186" t="s">
        <v>277</v>
      </c>
      <c r="B276" s="199"/>
      <c r="C276" s="185"/>
      <c r="D276" s="190"/>
    </row>
    <row r="277" spans="1:4" ht="14.25">
      <c r="A277" s="186" t="s">
        <v>278</v>
      </c>
      <c r="B277" s="187"/>
      <c r="C277" s="187"/>
      <c r="D277" s="187"/>
    </row>
    <row r="278" spans="1:4" ht="14.25">
      <c r="A278" s="186" t="s">
        <v>279</v>
      </c>
      <c r="B278" s="187"/>
      <c r="C278" s="185"/>
      <c r="D278" s="190"/>
    </row>
    <row r="279" spans="1:4" ht="14.25">
      <c r="A279" s="186" t="s">
        <v>280</v>
      </c>
      <c r="B279" s="187"/>
      <c r="C279" s="187"/>
      <c r="D279" s="187"/>
    </row>
    <row r="280" spans="1:4" ht="14.25">
      <c r="A280" s="186" t="s">
        <v>281</v>
      </c>
      <c r="B280" s="187"/>
      <c r="C280" s="185"/>
      <c r="D280" s="185"/>
    </row>
    <row r="281" spans="1:4" ht="14.25">
      <c r="A281" s="186" t="s">
        <v>282</v>
      </c>
      <c r="B281" s="187"/>
      <c r="C281" s="185"/>
      <c r="D281" s="190"/>
    </row>
    <row r="282" spans="1:4" ht="14.25">
      <c r="A282" s="186" t="s">
        <v>283</v>
      </c>
      <c r="B282" s="187">
        <f>C282</f>
        <v>148</v>
      </c>
      <c r="C282" s="187">
        <f>C283+C284+C285</f>
        <v>148</v>
      </c>
      <c r="D282" s="187"/>
    </row>
    <row r="283" spans="1:4" ht="14.25">
      <c r="A283" s="186" t="s">
        <v>284</v>
      </c>
      <c r="B283" s="187">
        <f>C283</f>
        <v>39</v>
      </c>
      <c r="C283" s="185">
        <v>39</v>
      </c>
      <c r="D283" s="185"/>
    </row>
    <row r="284" spans="1:4" ht="14.25">
      <c r="A284" s="186" t="s">
        <v>285</v>
      </c>
      <c r="B284" s="187">
        <f>C284</f>
        <v>52</v>
      </c>
      <c r="C284" s="185">
        <v>52</v>
      </c>
      <c r="D284" s="185"/>
    </row>
    <row r="285" spans="1:4" ht="14.25">
      <c r="A285" s="186" t="s">
        <v>286</v>
      </c>
      <c r="B285" s="187">
        <f>C285</f>
        <v>57</v>
      </c>
      <c r="C285" s="185">
        <v>57</v>
      </c>
      <c r="D285" s="185"/>
    </row>
    <row r="286" spans="1:4" ht="14.25">
      <c r="A286" s="186" t="s">
        <v>287</v>
      </c>
      <c r="B286" s="187"/>
      <c r="C286" s="185"/>
      <c r="D286" s="185"/>
    </row>
    <row r="287" spans="1:4" ht="14.25">
      <c r="A287" s="186" t="s">
        <v>288</v>
      </c>
      <c r="B287" s="187"/>
      <c r="C287" s="187"/>
      <c r="D287" s="187"/>
    </row>
    <row r="288" spans="1:4" ht="14.25">
      <c r="A288" s="186" t="s">
        <v>289</v>
      </c>
      <c r="B288" s="187"/>
      <c r="C288" s="185"/>
      <c r="D288" s="185"/>
    </row>
    <row r="289" spans="1:4" ht="14.25">
      <c r="A289" s="186" t="s">
        <v>290</v>
      </c>
      <c r="B289" s="187"/>
      <c r="C289" s="187"/>
      <c r="D289" s="187"/>
    </row>
    <row r="290" spans="1:4" ht="14.25">
      <c r="A290" s="186" t="s">
        <v>291</v>
      </c>
      <c r="B290" s="187"/>
      <c r="C290" s="185"/>
      <c r="D290" s="185"/>
    </row>
    <row r="291" spans="1:4" ht="14.25">
      <c r="A291" s="186" t="s">
        <v>292</v>
      </c>
      <c r="B291" s="187"/>
      <c r="C291" s="187"/>
      <c r="D291" s="187"/>
    </row>
    <row r="292" spans="1:4" ht="14.25">
      <c r="A292" s="186" t="s">
        <v>293</v>
      </c>
      <c r="B292" s="187"/>
      <c r="C292" s="185"/>
      <c r="D292" s="190"/>
    </row>
    <row r="293" spans="1:4" ht="14.25">
      <c r="A293" s="186" t="s">
        <v>294</v>
      </c>
      <c r="B293" s="187"/>
      <c r="C293" s="187"/>
      <c r="D293" s="187"/>
    </row>
    <row r="294" spans="1:4" ht="14.25">
      <c r="A294" s="186" t="s">
        <v>87</v>
      </c>
      <c r="B294" s="187"/>
      <c r="C294" s="185"/>
      <c r="D294" s="185"/>
    </row>
    <row r="295" spans="1:4" ht="14.25">
      <c r="A295" s="186" t="s">
        <v>295</v>
      </c>
      <c r="B295" s="187"/>
      <c r="C295" s="185"/>
      <c r="D295" s="185"/>
    </row>
    <row r="296" spans="1:4" ht="14.25">
      <c r="A296" s="186" t="s">
        <v>296</v>
      </c>
      <c r="B296" s="187"/>
      <c r="C296" s="185"/>
      <c r="D296" s="190"/>
    </row>
    <row r="297" spans="1:4" ht="14.25">
      <c r="A297" s="200" t="s">
        <v>297</v>
      </c>
      <c r="B297" s="187"/>
      <c r="C297" s="187"/>
      <c r="D297" s="187"/>
    </row>
    <row r="298" spans="1:4" ht="14.25">
      <c r="A298" s="200" t="s">
        <v>298</v>
      </c>
      <c r="B298" s="187"/>
      <c r="C298" s="185"/>
      <c r="D298" s="190"/>
    </row>
    <row r="299" spans="1:4" ht="14.25">
      <c r="A299" s="201" t="s">
        <v>299</v>
      </c>
      <c r="B299" s="199"/>
      <c r="C299" s="199"/>
      <c r="D299" s="199"/>
    </row>
    <row r="300" spans="1:4" ht="14.25">
      <c r="A300" s="200" t="s">
        <v>300</v>
      </c>
      <c r="B300" s="187"/>
      <c r="C300" s="187"/>
      <c r="D300" s="187"/>
    </row>
    <row r="301" spans="1:4" ht="14.25">
      <c r="A301" s="200" t="s">
        <v>87</v>
      </c>
      <c r="B301" s="187"/>
      <c r="C301" s="185"/>
      <c r="D301" s="185"/>
    </row>
    <row r="302" spans="1:4" ht="14.25">
      <c r="A302" s="200" t="s">
        <v>88</v>
      </c>
      <c r="B302" s="187"/>
      <c r="C302" s="185"/>
      <c r="D302" s="185"/>
    </row>
    <row r="303" spans="1:4" ht="14.25">
      <c r="A303" s="200" t="s">
        <v>301</v>
      </c>
      <c r="B303" s="187"/>
      <c r="C303" s="185"/>
      <c r="D303" s="185"/>
    </row>
    <row r="304" spans="1:4" ht="14.25">
      <c r="A304" s="200" t="s">
        <v>302</v>
      </c>
      <c r="B304" s="187"/>
      <c r="C304" s="187"/>
      <c r="D304" s="187"/>
    </row>
    <row r="305" spans="1:4" ht="14.25">
      <c r="A305" s="200" t="s">
        <v>303</v>
      </c>
      <c r="B305" s="187"/>
      <c r="C305" s="185"/>
      <c r="D305" s="185"/>
    </row>
    <row r="306" spans="1:4" ht="14.25">
      <c r="A306" s="200" t="s">
        <v>304</v>
      </c>
      <c r="B306" s="187"/>
      <c r="C306" s="187"/>
      <c r="D306" s="187"/>
    </row>
    <row r="307" spans="1:4" ht="14.25">
      <c r="A307" s="200" t="s">
        <v>305</v>
      </c>
      <c r="B307" s="187"/>
      <c r="C307" s="185"/>
      <c r="D307" s="185"/>
    </row>
    <row r="308" spans="1:4" ht="14.25">
      <c r="A308" s="200" t="s">
        <v>306</v>
      </c>
      <c r="B308" s="187"/>
      <c r="C308" s="185"/>
      <c r="D308" s="190"/>
    </row>
    <row r="309" spans="1:4" ht="14.25">
      <c r="A309" s="200" t="s">
        <v>307</v>
      </c>
      <c r="B309" s="200"/>
      <c r="C309" s="200"/>
      <c r="D309" s="200"/>
    </row>
    <row r="310" spans="1:4" ht="14.25">
      <c r="A310" s="200" t="s">
        <v>308</v>
      </c>
      <c r="B310" s="187"/>
      <c r="C310" s="187"/>
      <c r="D310" s="187"/>
    </row>
    <row r="311" spans="1:4" ht="14.25">
      <c r="A311" s="200" t="s">
        <v>87</v>
      </c>
      <c r="B311" s="187"/>
      <c r="C311" s="185"/>
      <c r="D311" s="185"/>
    </row>
    <row r="312" spans="1:4" ht="14.25">
      <c r="A312" s="200" t="s">
        <v>88</v>
      </c>
      <c r="B312" s="187"/>
      <c r="C312" s="185"/>
      <c r="D312" s="185"/>
    </row>
    <row r="313" spans="1:4" ht="14.25">
      <c r="A313" s="200" t="s">
        <v>309</v>
      </c>
      <c r="B313" s="187"/>
      <c r="C313" s="185"/>
      <c r="D313" s="185"/>
    </row>
    <row r="314" spans="1:4" ht="14.25">
      <c r="A314" s="200" t="s">
        <v>310</v>
      </c>
      <c r="B314" s="187"/>
      <c r="C314" s="185"/>
      <c r="D314" s="185"/>
    </row>
    <row r="315" spans="1:4" ht="14.25">
      <c r="A315" s="200" t="s">
        <v>311</v>
      </c>
      <c r="B315" s="187"/>
      <c r="C315" s="185"/>
      <c r="D315" s="185"/>
    </row>
    <row r="316" spans="1:4" ht="14.25">
      <c r="A316" s="200" t="s">
        <v>312</v>
      </c>
      <c r="B316" s="187"/>
      <c r="C316" s="185"/>
      <c r="D316" s="185"/>
    </row>
    <row r="317" spans="1:4" ht="14.25">
      <c r="A317" s="200" t="s">
        <v>313</v>
      </c>
      <c r="B317" s="187"/>
      <c r="C317" s="187"/>
      <c r="D317" s="187"/>
    </row>
    <row r="318" spans="1:4" ht="14.25">
      <c r="A318" s="200" t="s">
        <v>314</v>
      </c>
      <c r="B318" s="187"/>
      <c r="C318" s="187"/>
      <c r="D318" s="187"/>
    </row>
    <row r="319" spans="1:4" ht="14.25">
      <c r="A319" s="200" t="s">
        <v>315</v>
      </c>
      <c r="B319" s="187"/>
      <c r="C319" s="185"/>
      <c r="D319" s="190"/>
    </row>
    <row r="320" spans="1:4" ht="14.25">
      <c r="A320" s="200" t="s">
        <v>316</v>
      </c>
      <c r="B320" s="187"/>
      <c r="C320" s="187"/>
      <c r="D320" s="187"/>
    </row>
    <row r="321" spans="1:4" ht="14.25">
      <c r="A321" s="202" t="s">
        <v>317</v>
      </c>
      <c r="B321" s="203"/>
      <c r="C321" s="204"/>
      <c r="D321" s="204"/>
    </row>
    <row r="322" spans="1:4" ht="14.25">
      <c r="A322" s="205" t="s">
        <v>318</v>
      </c>
      <c r="B322" s="205"/>
      <c r="C322" s="205"/>
      <c r="D322" s="205"/>
    </row>
    <row r="323" spans="1:4" ht="14.25">
      <c r="A323" s="200" t="s">
        <v>319</v>
      </c>
      <c r="B323" s="187"/>
      <c r="C323" s="187"/>
      <c r="D323" s="187"/>
    </row>
    <row r="324" spans="1:4" ht="14.25">
      <c r="A324" s="200" t="s">
        <v>87</v>
      </c>
      <c r="B324" s="187"/>
      <c r="C324" s="185"/>
      <c r="D324" s="185"/>
    </row>
    <row r="325" spans="1:4" ht="14.25">
      <c r="A325" s="200" t="s">
        <v>94</v>
      </c>
      <c r="B325" s="187"/>
      <c r="C325" s="185"/>
      <c r="D325" s="185"/>
    </row>
    <row r="326" spans="1:4" ht="14.25">
      <c r="A326" s="200" t="s">
        <v>320</v>
      </c>
      <c r="B326" s="187"/>
      <c r="C326" s="185"/>
      <c r="D326" s="185"/>
    </row>
    <row r="327" spans="1:4" ht="14.25">
      <c r="A327" s="200" t="s">
        <v>321</v>
      </c>
      <c r="B327" s="187"/>
      <c r="C327" s="185"/>
      <c r="D327" s="190"/>
    </row>
    <row r="328" spans="1:4" ht="14.25">
      <c r="A328" s="200" t="s">
        <v>322</v>
      </c>
      <c r="B328" s="187"/>
      <c r="C328" s="185"/>
      <c r="D328" s="185"/>
    </row>
    <row r="329" spans="1:4" ht="14.25">
      <c r="A329" s="200" t="s">
        <v>323</v>
      </c>
      <c r="B329" s="187"/>
      <c r="C329" s="185"/>
      <c r="D329" s="185"/>
    </row>
    <row r="330" spans="1:4" ht="14.25">
      <c r="A330" s="200" t="s">
        <v>324</v>
      </c>
      <c r="B330" s="187"/>
      <c r="C330" s="185"/>
      <c r="D330" s="185"/>
    </row>
    <row r="331" spans="1:4" ht="14.25">
      <c r="A331" s="200" t="s">
        <v>325</v>
      </c>
      <c r="B331" s="187"/>
      <c r="C331" s="185"/>
      <c r="D331" s="185"/>
    </row>
    <row r="332" spans="1:4" ht="14.25">
      <c r="A332" s="200" t="s">
        <v>326</v>
      </c>
      <c r="B332" s="187"/>
      <c r="C332" s="185"/>
      <c r="D332" s="185"/>
    </row>
    <row r="333" spans="1:4" ht="14.25">
      <c r="A333" s="200" t="s">
        <v>327</v>
      </c>
      <c r="B333" s="187"/>
      <c r="C333" s="185"/>
      <c r="D333" s="185"/>
    </row>
    <row r="334" spans="1:4" ht="14.25">
      <c r="A334" s="200" t="s">
        <v>328</v>
      </c>
      <c r="B334" s="187"/>
      <c r="C334" s="185"/>
      <c r="D334" s="185"/>
    </row>
    <row r="335" spans="1:4" ht="14.25">
      <c r="A335" s="200" t="s">
        <v>329</v>
      </c>
      <c r="B335" s="187"/>
      <c r="C335" s="185"/>
      <c r="D335" s="190"/>
    </row>
    <row r="336" spans="1:4" ht="14.25">
      <c r="A336" s="200" t="s">
        <v>330</v>
      </c>
      <c r="B336" s="187"/>
      <c r="C336" s="187"/>
      <c r="D336" s="187"/>
    </row>
    <row r="337" spans="1:4" ht="14.25">
      <c r="A337" s="200" t="s">
        <v>87</v>
      </c>
      <c r="B337" s="187"/>
      <c r="C337" s="185"/>
      <c r="D337" s="185"/>
    </row>
    <row r="338" spans="1:4" ht="14.25">
      <c r="A338" s="200" t="s">
        <v>331</v>
      </c>
      <c r="B338" s="187"/>
      <c r="C338" s="185"/>
      <c r="D338" s="185"/>
    </row>
    <row r="339" spans="1:4" ht="14.25">
      <c r="A339" s="200" t="s">
        <v>332</v>
      </c>
      <c r="B339" s="187"/>
      <c r="C339" s="185"/>
      <c r="D339" s="185"/>
    </row>
    <row r="340" spans="1:4" ht="14.25">
      <c r="A340" s="200" t="s">
        <v>333</v>
      </c>
      <c r="B340" s="187"/>
      <c r="C340" s="185"/>
      <c r="D340" s="185"/>
    </row>
    <row r="341" spans="1:4" ht="14.25">
      <c r="A341" s="200" t="s">
        <v>334</v>
      </c>
      <c r="B341" s="187"/>
      <c r="C341" s="185"/>
      <c r="D341" s="185"/>
    </row>
    <row r="342" spans="1:4" ht="14.25">
      <c r="A342" s="200" t="s">
        <v>335</v>
      </c>
      <c r="B342" s="187"/>
      <c r="C342" s="185"/>
      <c r="D342" s="185"/>
    </row>
    <row r="343" spans="1:4" ht="14.25">
      <c r="A343" s="200" t="s">
        <v>336</v>
      </c>
      <c r="B343" s="187"/>
      <c r="C343" s="185"/>
      <c r="D343" s="185"/>
    </row>
    <row r="344" spans="1:4" ht="14.25">
      <c r="A344" s="200" t="s">
        <v>337</v>
      </c>
      <c r="B344" s="187"/>
      <c r="C344" s="185"/>
      <c r="D344" s="190"/>
    </row>
    <row r="345" spans="1:4" ht="14.25">
      <c r="A345" s="200" t="s">
        <v>338</v>
      </c>
      <c r="B345" s="187"/>
      <c r="C345" s="187"/>
      <c r="D345" s="187"/>
    </row>
    <row r="346" spans="1:4" ht="14.25">
      <c r="A346" s="200" t="s">
        <v>87</v>
      </c>
      <c r="B346" s="187"/>
      <c r="C346" s="185"/>
      <c r="D346" s="190"/>
    </row>
    <row r="347" spans="1:4" ht="14.25">
      <c r="A347" s="200" t="s">
        <v>88</v>
      </c>
      <c r="B347" s="187"/>
      <c r="C347" s="185"/>
      <c r="D347" s="185"/>
    </row>
    <row r="348" spans="1:4" ht="14.25">
      <c r="A348" s="200" t="s">
        <v>339</v>
      </c>
      <c r="B348" s="187"/>
      <c r="C348" s="185"/>
      <c r="D348" s="185"/>
    </row>
    <row r="349" spans="1:4" ht="14.25">
      <c r="A349" s="200" t="s">
        <v>340</v>
      </c>
      <c r="B349" s="187"/>
      <c r="C349" s="185"/>
      <c r="D349" s="185"/>
    </row>
    <row r="350" spans="1:4" ht="14.25">
      <c r="A350" s="200" t="s">
        <v>341</v>
      </c>
      <c r="B350" s="187"/>
      <c r="C350" s="185"/>
      <c r="D350" s="185"/>
    </row>
    <row r="351" spans="1:4" ht="14.25">
      <c r="A351" s="200" t="s">
        <v>342</v>
      </c>
      <c r="B351" s="187"/>
      <c r="C351" s="185"/>
      <c r="D351" s="185"/>
    </row>
    <row r="352" spans="1:4" ht="14.25">
      <c r="A352" s="200" t="s">
        <v>343</v>
      </c>
      <c r="B352" s="187"/>
      <c r="C352" s="185"/>
      <c r="D352" s="185"/>
    </row>
    <row r="353" spans="1:4" ht="14.25">
      <c r="A353" s="200" t="s">
        <v>344</v>
      </c>
      <c r="B353" s="187"/>
      <c r="C353" s="185"/>
      <c r="D353" s="185"/>
    </row>
    <row r="354" spans="1:4" ht="14.25">
      <c r="A354" s="200" t="s">
        <v>345</v>
      </c>
      <c r="B354" s="187"/>
      <c r="C354" s="185"/>
      <c r="D354" s="185"/>
    </row>
    <row r="355" spans="1:4" ht="14.25">
      <c r="A355" s="200" t="s">
        <v>346</v>
      </c>
      <c r="B355" s="187"/>
      <c r="C355" s="185"/>
      <c r="D355" s="185"/>
    </row>
    <row r="356" spans="1:4" ht="14.25">
      <c r="A356" s="200" t="s">
        <v>347</v>
      </c>
      <c r="B356" s="187"/>
      <c r="C356" s="185"/>
      <c r="D356" s="190"/>
    </row>
    <row r="357" spans="1:4" ht="14.25">
      <c r="A357" s="200" t="s">
        <v>348</v>
      </c>
      <c r="B357" s="187"/>
      <c r="C357" s="185"/>
      <c r="D357" s="185"/>
    </row>
    <row r="358" spans="1:4" ht="14.25">
      <c r="A358" s="200" t="s">
        <v>349</v>
      </c>
      <c r="B358" s="187"/>
      <c r="C358" s="185"/>
      <c r="D358" s="190"/>
    </row>
    <row r="359" spans="1:4" ht="14.25">
      <c r="A359" s="200" t="s">
        <v>350</v>
      </c>
      <c r="B359" s="187"/>
      <c r="C359" s="187"/>
      <c r="D359" s="187"/>
    </row>
    <row r="360" spans="1:4" ht="14.25">
      <c r="A360" s="200" t="s">
        <v>87</v>
      </c>
      <c r="B360" s="187"/>
      <c r="C360" s="185"/>
      <c r="D360" s="185"/>
    </row>
    <row r="361" spans="1:4" ht="14.25">
      <c r="A361" s="200" t="s">
        <v>94</v>
      </c>
      <c r="B361" s="187"/>
      <c r="C361" s="185"/>
      <c r="D361" s="185"/>
    </row>
    <row r="362" spans="1:4" ht="14.25">
      <c r="A362" s="200" t="s">
        <v>351</v>
      </c>
      <c r="B362" s="187"/>
      <c r="C362" s="185"/>
      <c r="D362" s="190"/>
    </row>
    <row r="363" spans="1:4" ht="14.25">
      <c r="A363" s="200" t="s">
        <v>352</v>
      </c>
      <c r="B363" s="187"/>
      <c r="C363" s="187"/>
      <c r="D363" s="187"/>
    </row>
    <row r="364" spans="1:4" ht="14.25">
      <c r="A364" s="200" t="s">
        <v>353</v>
      </c>
      <c r="B364" s="187"/>
      <c r="C364" s="185"/>
      <c r="D364" s="185"/>
    </row>
    <row r="365" spans="1:4" ht="14.25">
      <c r="A365" s="200" t="s">
        <v>354</v>
      </c>
      <c r="B365" s="187"/>
      <c r="C365" s="185"/>
      <c r="D365" s="185"/>
    </row>
    <row r="366" spans="1:4" ht="14.25">
      <c r="A366" s="200" t="s">
        <v>355</v>
      </c>
      <c r="B366" s="187"/>
      <c r="C366" s="187"/>
      <c r="D366" s="187"/>
    </row>
    <row r="367" spans="1:4" ht="14.25">
      <c r="A367" s="200" t="s">
        <v>356</v>
      </c>
      <c r="B367" s="187"/>
      <c r="C367" s="185"/>
      <c r="D367" s="185"/>
    </row>
    <row r="368" spans="1:4" ht="14.25">
      <c r="A368" s="200" t="s">
        <v>357</v>
      </c>
      <c r="B368" s="187"/>
      <c r="C368" s="185"/>
      <c r="D368" s="190"/>
    </row>
    <row r="369" spans="1:4" ht="14.25">
      <c r="A369" s="200" t="s">
        <v>358</v>
      </c>
      <c r="B369" s="187"/>
      <c r="C369" s="187"/>
      <c r="D369" s="187"/>
    </row>
    <row r="370" spans="1:4" ht="14.25">
      <c r="A370" s="200" t="s">
        <v>359</v>
      </c>
      <c r="B370" s="187"/>
      <c r="C370" s="187"/>
      <c r="D370" s="187"/>
    </row>
    <row r="371" spans="1:4" ht="14.25">
      <c r="A371" s="200" t="s">
        <v>87</v>
      </c>
      <c r="B371" s="187"/>
      <c r="C371" s="190"/>
      <c r="D371" s="185"/>
    </row>
    <row r="372" spans="1:4" ht="14.25">
      <c r="A372" s="200" t="s">
        <v>88</v>
      </c>
      <c r="B372" s="187"/>
      <c r="C372" s="185"/>
      <c r="D372" s="185"/>
    </row>
    <row r="373" spans="1:4" ht="14.25">
      <c r="A373" s="200" t="s">
        <v>89</v>
      </c>
      <c r="B373" s="187"/>
      <c r="C373" s="185"/>
      <c r="D373" s="185"/>
    </row>
    <row r="374" spans="1:4" ht="14.25">
      <c r="A374" s="200" t="s">
        <v>360</v>
      </c>
      <c r="B374" s="187"/>
      <c r="C374" s="185"/>
      <c r="D374" s="185"/>
    </row>
    <row r="375" spans="1:4" ht="14.25">
      <c r="A375" s="200" t="s">
        <v>361</v>
      </c>
      <c r="B375" s="187"/>
      <c r="C375" s="185"/>
      <c r="D375" s="185"/>
    </row>
    <row r="376" spans="1:4" ht="14.25">
      <c r="A376" s="200" t="s">
        <v>362</v>
      </c>
      <c r="B376" s="187"/>
      <c r="C376" s="190"/>
      <c r="D376" s="185"/>
    </row>
    <row r="377" spans="1:4" ht="14.25">
      <c r="A377" s="200" t="s">
        <v>363</v>
      </c>
      <c r="B377" s="187"/>
      <c r="C377" s="185"/>
      <c r="D377" s="190"/>
    </row>
    <row r="378" spans="1:4" ht="14.25">
      <c r="A378" s="200" t="s">
        <v>364</v>
      </c>
      <c r="B378" s="187"/>
      <c r="C378" s="187"/>
      <c r="D378" s="187"/>
    </row>
    <row r="379" spans="1:4" ht="14.25">
      <c r="A379" s="200" t="s">
        <v>365</v>
      </c>
      <c r="B379" s="187"/>
      <c r="C379" s="185"/>
      <c r="D379" s="185"/>
    </row>
    <row r="380" spans="1:4" ht="14.25">
      <c r="A380" s="200" t="s">
        <v>366</v>
      </c>
      <c r="B380" s="187"/>
      <c r="C380" s="187"/>
      <c r="D380" s="187"/>
    </row>
    <row r="381" spans="1:4" ht="14.25">
      <c r="A381" s="200" t="s">
        <v>367</v>
      </c>
      <c r="B381" s="187"/>
      <c r="C381" s="185"/>
      <c r="D381" s="190"/>
    </row>
    <row r="382" spans="1:4" ht="14.25">
      <c r="A382" s="200" t="s">
        <v>368</v>
      </c>
      <c r="B382" s="187"/>
      <c r="C382" s="187"/>
      <c r="D382" s="187"/>
    </row>
    <row r="383" spans="1:4" ht="14.25">
      <c r="A383" s="200" t="s">
        <v>369</v>
      </c>
      <c r="B383" s="187"/>
      <c r="C383" s="187"/>
      <c r="D383" s="187"/>
    </row>
    <row r="384" spans="1:4" ht="14.25">
      <c r="A384" s="200" t="s">
        <v>370</v>
      </c>
      <c r="B384" s="187"/>
      <c r="C384" s="185"/>
      <c r="D384" s="185"/>
    </row>
    <row r="385" spans="1:4" ht="14.25">
      <c r="A385" s="200" t="s">
        <v>371</v>
      </c>
      <c r="B385" s="187"/>
      <c r="C385" s="187"/>
      <c r="D385" s="187"/>
    </row>
    <row r="386" spans="1:4" ht="14.25">
      <c r="A386" s="200" t="s">
        <v>87</v>
      </c>
      <c r="B386" s="187"/>
      <c r="C386" s="185"/>
      <c r="D386" s="185"/>
    </row>
    <row r="387" spans="1:4" ht="14.25">
      <c r="A387" s="200" t="s">
        <v>88</v>
      </c>
      <c r="B387" s="187"/>
      <c r="C387" s="185"/>
      <c r="D387" s="185"/>
    </row>
    <row r="388" spans="1:4" ht="14.25">
      <c r="A388" s="200" t="s">
        <v>89</v>
      </c>
      <c r="B388" s="187"/>
      <c r="C388" s="185"/>
      <c r="D388" s="185"/>
    </row>
    <row r="389" spans="1:4" ht="14.25">
      <c r="A389" s="200" t="s">
        <v>372</v>
      </c>
      <c r="B389" s="187"/>
      <c r="C389" s="187"/>
      <c r="D389" s="187"/>
    </row>
    <row r="390" spans="1:4" ht="14.25">
      <c r="A390" s="200" t="s">
        <v>373</v>
      </c>
      <c r="B390" s="187"/>
      <c r="C390" s="185"/>
      <c r="D390" s="190"/>
    </row>
    <row r="391" spans="1:4" ht="14.25">
      <c r="A391" s="200" t="s">
        <v>374</v>
      </c>
      <c r="B391" s="187"/>
      <c r="C391" s="187"/>
      <c r="D391" s="187"/>
    </row>
    <row r="392" spans="1:4" ht="14.25">
      <c r="A392" s="200" t="s">
        <v>375</v>
      </c>
      <c r="B392" s="187"/>
      <c r="C392" s="187"/>
      <c r="D392" s="187"/>
    </row>
    <row r="393" spans="1:4" ht="14.25">
      <c r="A393" s="200" t="s">
        <v>87</v>
      </c>
      <c r="B393" s="187"/>
      <c r="C393" s="185"/>
      <c r="D393" s="185"/>
    </row>
    <row r="394" spans="1:4" ht="14.25">
      <c r="A394" s="200" t="s">
        <v>88</v>
      </c>
      <c r="B394" s="187"/>
      <c r="C394" s="185"/>
      <c r="D394" s="185"/>
    </row>
    <row r="395" spans="1:4" ht="14.25">
      <c r="A395" s="200" t="s">
        <v>376</v>
      </c>
      <c r="B395" s="187"/>
      <c r="C395" s="185"/>
      <c r="D395" s="185"/>
    </row>
    <row r="396" spans="1:4" ht="14.25">
      <c r="A396" s="200" t="s">
        <v>377</v>
      </c>
      <c r="B396" s="187"/>
      <c r="C396" s="187"/>
      <c r="D396" s="187"/>
    </row>
    <row r="397" spans="1:4" ht="14.25">
      <c r="A397" s="200" t="s">
        <v>378</v>
      </c>
      <c r="B397" s="187"/>
      <c r="C397" s="185"/>
      <c r="D397" s="185"/>
    </row>
    <row r="398" spans="1:4" ht="14.25">
      <c r="A398" s="200" t="s">
        <v>379</v>
      </c>
      <c r="B398" s="187"/>
      <c r="C398" s="187"/>
      <c r="D398" s="187"/>
    </row>
    <row r="399" spans="1:4" ht="14.25">
      <c r="A399" s="200" t="s">
        <v>380</v>
      </c>
      <c r="B399" s="187"/>
      <c r="C399" s="187"/>
      <c r="D399" s="187"/>
    </row>
    <row r="400" spans="1:4" ht="14.25">
      <c r="A400" s="200" t="s">
        <v>88</v>
      </c>
      <c r="B400" s="187"/>
      <c r="C400" s="185"/>
      <c r="D400" s="185"/>
    </row>
    <row r="401" spans="1:4" ht="14.25">
      <c r="A401" s="200" t="s">
        <v>381</v>
      </c>
      <c r="B401" s="187"/>
      <c r="C401" s="187"/>
      <c r="D401" s="187"/>
    </row>
    <row r="402" spans="1:4" ht="14.25">
      <c r="A402" s="200" t="s">
        <v>382</v>
      </c>
      <c r="B402" s="187"/>
      <c r="C402" s="185"/>
      <c r="D402" s="190"/>
    </row>
    <row r="403" spans="1:4" ht="14.25">
      <c r="A403" s="200" t="s">
        <v>383</v>
      </c>
      <c r="B403" s="187"/>
      <c r="C403" s="187"/>
      <c r="D403" s="187"/>
    </row>
    <row r="404" spans="1:4" ht="14.25">
      <c r="A404" s="200" t="s">
        <v>384</v>
      </c>
      <c r="B404" s="187"/>
      <c r="C404" s="187"/>
      <c r="D404" s="187"/>
    </row>
    <row r="405" spans="1:4" ht="14.25">
      <c r="A405" s="200" t="s">
        <v>87</v>
      </c>
      <c r="B405" s="187"/>
      <c r="C405" s="185"/>
      <c r="D405" s="185"/>
    </row>
    <row r="406" spans="1:4" ht="14.25">
      <c r="A406" s="200" t="s">
        <v>94</v>
      </c>
      <c r="B406" s="187"/>
      <c r="C406" s="185"/>
      <c r="D406" s="185"/>
    </row>
    <row r="407" spans="1:4" ht="14.25">
      <c r="A407" s="200" t="s">
        <v>385</v>
      </c>
      <c r="B407" s="187"/>
      <c r="C407" s="185"/>
      <c r="D407" s="185"/>
    </row>
    <row r="408" spans="1:4" ht="14.25">
      <c r="A408" s="200" t="s">
        <v>386</v>
      </c>
      <c r="B408" s="187"/>
      <c r="C408" s="187"/>
      <c r="D408" s="187"/>
    </row>
    <row r="409" spans="1:4" ht="14.25">
      <c r="A409" s="200" t="s">
        <v>387</v>
      </c>
      <c r="B409" s="187"/>
      <c r="C409" s="185"/>
      <c r="D409" s="185"/>
    </row>
    <row r="410" spans="1:4" ht="14.25">
      <c r="A410" s="200" t="s">
        <v>388</v>
      </c>
      <c r="B410" s="187"/>
      <c r="C410" s="185"/>
      <c r="D410" s="185"/>
    </row>
    <row r="411" spans="1:4" ht="14.25">
      <c r="A411" s="200" t="s">
        <v>389</v>
      </c>
      <c r="B411" s="187">
        <f>B415</f>
        <v>149</v>
      </c>
      <c r="C411" s="187">
        <f>C415</f>
        <v>149</v>
      </c>
      <c r="D411" s="187"/>
    </row>
    <row r="412" spans="1:4" ht="14.25">
      <c r="A412" s="200" t="s">
        <v>390</v>
      </c>
      <c r="B412" s="187"/>
      <c r="C412" s="187"/>
      <c r="D412" s="187"/>
    </row>
    <row r="413" spans="1:4" ht="14.25">
      <c r="A413" s="200" t="s">
        <v>391</v>
      </c>
      <c r="B413" s="187"/>
      <c r="C413" s="185"/>
      <c r="D413" s="185"/>
    </row>
    <row r="414" spans="1:4" ht="14.25">
      <c r="A414" s="200" t="s">
        <v>392</v>
      </c>
      <c r="B414" s="187"/>
      <c r="C414" s="187"/>
      <c r="D414" s="187"/>
    </row>
    <row r="415" spans="1:4" ht="14.25">
      <c r="A415" s="200" t="s">
        <v>393</v>
      </c>
      <c r="B415" s="187">
        <f>C415</f>
        <v>149</v>
      </c>
      <c r="C415" s="185">
        <v>149</v>
      </c>
      <c r="D415" s="185"/>
    </row>
    <row r="416" spans="1:4" ht="14.25">
      <c r="A416" s="200" t="s">
        <v>394</v>
      </c>
      <c r="B416" s="187"/>
      <c r="C416" s="187"/>
      <c r="D416" s="187"/>
    </row>
    <row r="417" spans="1:4" ht="14.25">
      <c r="A417" s="200" t="s">
        <v>395</v>
      </c>
      <c r="B417" s="187"/>
      <c r="C417" s="185"/>
      <c r="D417" s="185"/>
    </row>
    <row r="418" spans="1:4" ht="14.25">
      <c r="A418" s="200" t="s">
        <v>396</v>
      </c>
      <c r="B418" s="187"/>
      <c r="C418" s="185"/>
      <c r="D418" s="185"/>
    </row>
    <row r="419" spans="1:4" ht="14.25">
      <c r="A419" s="200" t="s">
        <v>397</v>
      </c>
      <c r="B419" s="187"/>
      <c r="C419" s="187"/>
      <c r="D419" s="187"/>
    </row>
    <row r="420" spans="1:4" ht="14.25">
      <c r="A420" s="200" t="s">
        <v>398</v>
      </c>
      <c r="B420" s="187"/>
      <c r="C420" s="187"/>
      <c r="D420" s="187"/>
    </row>
    <row r="421" spans="1:4" ht="14.25">
      <c r="A421" s="200" t="s">
        <v>88</v>
      </c>
      <c r="B421" s="187"/>
      <c r="C421" s="185"/>
      <c r="D421" s="185"/>
    </row>
    <row r="422" spans="1:4" ht="14.25">
      <c r="A422" s="200" t="s">
        <v>399</v>
      </c>
      <c r="B422" s="187"/>
      <c r="C422" s="185"/>
      <c r="D422" s="190"/>
    </row>
    <row r="423" spans="1:4" ht="14.25">
      <c r="A423" s="200" t="s">
        <v>94</v>
      </c>
      <c r="B423" s="187"/>
      <c r="C423" s="185"/>
      <c r="D423" s="185"/>
    </row>
    <row r="424" spans="1:4" ht="14.25">
      <c r="A424" s="200" t="s">
        <v>400</v>
      </c>
      <c r="B424" s="187"/>
      <c r="C424" s="187"/>
      <c r="D424" s="187"/>
    </row>
    <row r="425" spans="1:4" ht="14.25">
      <c r="A425" s="200" t="s">
        <v>401</v>
      </c>
      <c r="B425" s="187"/>
      <c r="C425" s="185"/>
      <c r="D425" s="185"/>
    </row>
    <row r="426" spans="1:4" ht="14.25">
      <c r="A426" s="200" t="s">
        <v>402</v>
      </c>
      <c r="B426" s="187"/>
      <c r="C426" s="187"/>
      <c r="D426" s="187"/>
    </row>
    <row r="427" spans="1:4" ht="14.25">
      <c r="A427" s="200" t="s">
        <v>403</v>
      </c>
      <c r="B427" s="187"/>
      <c r="C427" s="185"/>
      <c r="D427" s="190"/>
    </row>
    <row r="428" spans="1:4" ht="14.25">
      <c r="A428" s="201" t="s">
        <v>404</v>
      </c>
      <c r="B428" s="199"/>
      <c r="C428" s="199"/>
      <c r="D428" s="199"/>
    </row>
    <row r="429" spans="1:4" ht="14.25">
      <c r="A429" s="200" t="s">
        <v>405</v>
      </c>
      <c r="B429" s="187"/>
      <c r="C429" s="187"/>
      <c r="D429" s="187"/>
    </row>
    <row r="430" spans="1:4" ht="14.25">
      <c r="A430" s="200" t="s">
        <v>87</v>
      </c>
      <c r="B430" s="187"/>
      <c r="C430" s="185"/>
      <c r="D430" s="185"/>
    </row>
    <row r="431" spans="1:4" ht="14.25">
      <c r="A431" s="200" t="s">
        <v>94</v>
      </c>
      <c r="B431" s="187"/>
      <c r="C431" s="185"/>
      <c r="D431" s="185"/>
    </row>
    <row r="432" spans="1:4" ht="14.25">
      <c r="A432" s="200" t="s">
        <v>406</v>
      </c>
      <c r="B432" s="187"/>
      <c r="C432" s="185"/>
      <c r="D432" s="190"/>
    </row>
    <row r="433" spans="1:4" ht="14.25">
      <c r="A433" s="200" t="s">
        <v>421</v>
      </c>
      <c r="B433" s="187"/>
      <c r="C433" s="193"/>
      <c r="D433" s="193"/>
    </row>
    <row r="434" spans="1:4" ht="14.25">
      <c r="A434" s="200" t="s">
        <v>407</v>
      </c>
      <c r="B434" s="187"/>
      <c r="C434" s="187"/>
      <c r="D434" s="187"/>
    </row>
    <row r="435" spans="1:4" ht="14.25">
      <c r="A435" s="200" t="s">
        <v>87</v>
      </c>
      <c r="B435" s="187"/>
      <c r="C435" s="185"/>
      <c r="D435" s="185"/>
    </row>
    <row r="436" spans="1:4" ht="14.25">
      <c r="A436" s="200" t="s">
        <v>408</v>
      </c>
      <c r="B436" s="187">
        <v>300</v>
      </c>
      <c r="C436" s="187">
        <v>0</v>
      </c>
      <c r="D436" s="187">
        <v>300</v>
      </c>
    </row>
    <row r="437" spans="1:4" ht="14.25">
      <c r="A437" s="206" t="s">
        <v>409</v>
      </c>
      <c r="B437" s="206">
        <f>B438+B439</f>
        <v>635</v>
      </c>
      <c r="C437" s="206">
        <f>C438+C439</f>
        <v>0</v>
      </c>
      <c r="D437" s="206">
        <f>D438+D439</f>
        <v>635</v>
      </c>
    </row>
    <row r="438" spans="1:4" ht="14.25">
      <c r="A438" s="186" t="s">
        <v>410</v>
      </c>
      <c r="B438" s="187"/>
      <c r="C438" s="187"/>
      <c r="D438" s="187"/>
    </row>
    <row r="439" spans="1:4" ht="14.25">
      <c r="A439" s="186" t="s">
        <v>411</v>
      </c>
      <c r="B439" s="187">
        <f>D439</f>
        <v>635</v>
      </c>
      <c r="C439" s="187"/>
      <c r="D439" s="187">
        <v>635</v>
      </c>
    </row>
    <row r="440" spans="1:4" ht="14.25">
      <c r="A440" s="200" t="s">
        <v>412</v>
      </c>
      <c r="B440" s="187"/>
      <c r="C440" s="187"/>
      <c r="D440" s="187"/>
    </row>
    <row r="441" spans="1:4" ht="14.25">
      <c r="A441" s="200" t="s">
        <v>413</v>
      </c>
      <c r="B441" s="187"/>
      <c r="C441" s="187"/>
      <c r="D441" s="187"/>
    </row>
    <row r="442" spans="1:4" ht="14.25">
      <c r="A442" s="200" t="s">
        <v>414</v>
      </c>
      <c r="B442" s="187"/>
      <c r="C442" s="185"/>
      <c r="D442" s="185"/>
    </row>
  </sheetData>
  <sheetProtection/>
  <autoFilter ref="A3:D442"/>
  <mergeCells count="1">
    <mergeCell ref="A1:D1"/>
  </mergeCells>
  <printOptions/>
  <pageMargins left="0.75" right="0.75" top="1" bottom="1" header="0.51" footer="0.5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8"/>
  <sheetViews>
    <sheetView workbookViewId="0" topLeftCell="A2">
      <selection activeCell="A2" sqref="A2:B2"/>
    </sheetView>
  </sheetViews>
  <sheetFormatPr defaultColWidth="6.875" defaultRowHeight="14.25"/>
  <cols>
    <col min="1" max="1" width="44.00390625" style="158" customWidth="1"/>
    <col min="2" max="2" width="27.00390625" style="159" customWidth="1"/>
    <col min="3" max="8" width="6.875" style="158" customWidth="1"/>
    <col min="9" max="9" width="25.75390625" style="158" customWidth="1"/>
    <col min="10" max="174" width="6.875" style="158" customWidth="1"/>
    <col min="175" max="16384" width="6.875" style="158" customWidth="1"/>
  </cols>
  <sheetData>
    <row r="1" spans="1:2" ht="18.75" customHeight="1">
      <c r="A1" s="160"/>
      <c r="B1" s="161"/>
    </row>
    <row r="2" spans="1:2" ht="45.75" customHeight="1">
      <c r="A2" s="162" t="s">
        <v>422</v>
      </c>
      <c r="B2" s="163"/>
    </row>
    <row r="3" spans="1:2" ht="25.5" customHeight="1">
      <c r="A3" s="164"/>
      <c r="B3" s="165" t="s">
        <v>1</v>
      </c>
    </row>
    <row r="4" spans="1:2" ht="28.5" customHeight="1">
      <c r="A4" s="166" t="s">
        <v>80</v>
      </c>
      <c r="B4" s="167" t="s">
        <v>423</v>
      </c>
    </row>
    <row r="5" spans="1:2" s="156" customFormat="1" ht="25.5" customHeight="1">
      <c r="A5" s="168" t="s">
        <v>424</v>
      </c>
      <c r="B5" s="169">
        <f>B6+B11+B22+B27</f>
        <v>2537.6728510000003</v>
      </c>
    </row>
    <row r="6" spans="1:2" s="157" customFormat="1" ht="25.5" customHeight="1">
      <c r="A6" s="170" t="s">
        <v>425</v>
      </c>
      <c r="B6" s="169">
        <f>SUM(B7:B10)</f>
        <v>851.4077090000001</v>
      </c>
    </row>
    <row r="7" spans="1:2" s="157" customFormat="1" ht="25.5" customHeight="1">
      <c r="A7" s="171" t="s">
        <v>426</v>
      </c>
      <c r="B7" s="172">
        <v>628.1276</v>
      </c>
    </row>
    <row r="8" spans="1:2" s="157" customFormat="1" ht="25.5" customHeight="1">
      <c r="A8" s="171" t="s">
        <v>427</v>
      </c>
      <c r="B8" s="172">
        <v>151.086285</v>
      </c>
    </row>
    <row r="9" spans="1:2" s="157" customFormat="1" ht="25.5" customHeight="1">
      <c r="A9" s="171" t="s">
        <v>428</v>
      </c>
      <c r="B9" s="172">
        <v>72.193824</v>
      </c>
    </row>
    <row r="10" spans="1:2" s="157" customFormat="1" ht="25.5" customHeight="1">
      <c r="A10" s="171" t="s">
        <v>429</v>
      </c>
      <c r="B10" s="172"/>
    </row>
    <row r="11" spans="1:2" s="157" customFormat="1" ht="25.5" customHeight="1">
      <c r="A11" s="170" t="s">
        <v>430</v>
      </c>
      <c r="B11" s="169">
        <f>SUM(B12:B21)</f>
        <v>131.84653</v>
      </c>
    </row>
    <row r="12" spans="1:2" s="157" customFormat="1" ht="25.5" customHeight="1">
      <c r="A12" s="171" t="s">
        <v>431</v>
      </c>
      <c r="B12" s="172">
        <v>119.76653</v>
      </c>
    </row>
    <row r="13" spans="1:2" s="157" customFormat="1" ht="25.5" customHeight="1">
      <c r="A13" s="171" t="s">
        <v>432</v>
      </c>
      <c r="B13" s="172">
        <v>0</v>
      </c>
    </row>
    <row r="14" spans="1:2" s="157" customFormat="1" ht="25.5" customHeight="1">
      <c r="A14" s="171" t="s">
        <v>433</v>
      </c>
      <c r="B14" s="172">
        <v>0</v>
      </c>
    </row>
    <row r="15" spans="1:2" s="157" customFormat="1" ht="25.5" customHeight="1">
      <c r="A15" s="171" t="s">
        <v>434</v>
      </c>
      <c r="B15" s="172">
        <v>0</v>
      </c>
    </row>
    <row r="16" spans="1:2" s="157" customFormat="1" ht="25.5" customHeight="1">
      <c r="A16" s="171" t="s">
        <v>435</v>
      </c>
      <c r="B16" s="172">
        <v>0</v>
      </c>
    </row>
    <row r="17" spans="1:2" s="157" customFormat="1" ht="25.5" customHeight="1">
      <c r="A17" s="171" t="s">
        <v>436</v>
      </c>
      <c r="B17" s="172">
        <v>0</v>
      </c>
    </row>
    <row r="18" spans="1:2" s="157" customFormat="1" ht="25.5" customHeight="1">
      <c r="A18" s="171" t="s">
        <v>437</v>
      </c>
      <c r="B18" s="172">
        <v>0</v>
      </c>
    </row>
    <row r="19" spans="1:2" s="157" customFormat="1" ht="25.5" customHeight="1">
      <c r="A19" s="171" t="s">
        <v>438</v>
      </c>
      <c r="B19" s="172">
        <v>4</v>
      </c>
    </row>
    <row r="20" spans="1:2" s="157" customFormat="1" ht="25.5" customHeight="1">
      <c r="A20" s="171" t="s">
        <v>439</v>
      </c>
      <c r="B20" s="172">
        <v>6.6</v>
      </c>
    </row>
    <row r="21" spans="1:2" s="157" customFormat="1" ht="25.5" customHeight="1">
      <c r="A21" s="171" t="s">
        <v>440</v>
      </c>
      <c r="B21" s="172">
        <v>1.48</v>
      </c>
    </row>
    <row r="22" spans="1:2" s="157" customFormat="1" ht="25.5" customHeight="1">
      <c r="A22" s="170" t="s">
        <v>441</v>
      </c>
      <c r="B22" s="169">
        <f>SUM(B23:B26)</f>
        <v>1395.418612</v>
      </c>
    </row>
    <row r="23" spans="1:2" s="157" customFormat="1" ht="25.5" customHeight="1">
      <c r="A23" s="171" t="s">
        <v>442</v>
      </c>
      <c r="B23" s="172">
        <v>1329.935162</v>
      </c>
    </row>
    <row r="24" spans="1:2" s="157" customFormat="1" ht="25.5" customHeight="1">
      <c r="A24" s="171" t="s">
        <v>443</v>
      </c>
      <c r="B24" s="172">
        <v>65.48345</v>
      </c>
    </row>
    <row r="25" spans="1:2" s="157" customFormat="1" ht="25.5" customHeight="1">
      <c r="A25" s="171" t="s">
        <v>444</v>
      </c>
      <c r="B25" s="172"/>
    </row>
    <row r="26" spans="1:2" s="157" customFormat="1" ht="25.5" customHeight="1">
      <c r="A26" s="171" t="s">
        <v>445</v>
      </c>
      <c r="B26" s="169"/>
    </row>
    <row r="27" spans="1:2" s="157" customFormat="1" ht="25.5" customHeight="1">
      <c r="A27" s="170" t="s">
        <v>446</v>
      </c>
      <c r="B27" s="169">
        <f>SUM(B28:B31)</f>
        <v>159</v>
      </c>
    </row>
    <row r="28" spans="1:2" s="157" customFormat="1" ht="25.5" customHeight="1">
      <c r="A28" s="171" t="s">
        <v>447</v>
      </c>
      <c r="B28" s="172"/>
    </row>
    <row r="29" spans="1:2" s="157" customFormat="1" ht="25.5" customHeight="1">
      <c r="A29" s="171" t="s">
        <v>448</v>
      </c>
      <c r="B29" s="172"/>
    </row>
    <row r="30" spans="1:2" s="157" customFormat="1" ht="25.5" customHeight="1">
      <c r="A30" s="171" t="s">
        <v>449</v>
      </c>
      <c r="B30" s="172">
        <v>159</v>
      </c>
    </row>
    <row r="31" spans="1:2" s="157" customFormat="1" ht="25.5" customHeight="1">
      <c r="A31" s="171" t="s">
        <v>450</v>
      </c>
      <c r="B31" s="172"/>
    </row>
    <row r="32" spans="1:2" ht="14.25">
      <c r="A32" s="173" t="s">
        <v>451</v>
      </c>
      <c r="B32" s="174"/>
    </row>
    <row r="33" spans="1:2" ht="14.25">
      <c r="A33" s="157"/>
      <c r="B33" s="175"/>
    </row>
    <row r="34" spans="1:2" ht="14.25">
      <c r="A34" s="157"/>
      <c r="B34" s="175"/>
    </row>
    <row r="35" spans="1:2" ht="14.25">
      <c r="A35" s="157"/>
      <c r="B35" s="175"/>
    </row>
    <row r="36" spans="1:2" ht="14.25">
      <c r="A36" s="157"/>
      <c r="B36" s="175"/>
    </row>
    <row r="37" spans="1:2" ht="14.25">
      <c r="A37" s="157"/>
      <c r="B37" s="175"/>
    </row>
    <row r="38" spans="1:2" ht="14.25">
      <c r="A38" s="157"/>
      <c r="B38" s="175"/>
    </row>
  </sheetData>
  <sheetProtection/>
  <mergeCells count="2">
    <mergeCell ref="A2:B2"/>
    <mergeCell ref="A32:B32"/>
  </mergeCells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34"/>
  <sheetViews>
    <sheetView workbookViewId="0" topLeftCell="A1">
      <selection activeCell="B14" sqref="B14"/>
    </sheetView>
  </sheetViews>
  <sheetFormatPr defaultColWidth="8.75390625" defaultRowHeight="14.25"/>
  <cols>
    <col min="1" max="1" width="46.875" style="0" customWidth="1"/>
    <col min="2" max="2" width="45.00390625" style="145" customWidth="1"/>
    <col min="8" max="8" width="12.625" style="0" bestFit="1" customWidth="1"/>
  </cols>
  <sheetData>
    <row r="1" spans="1:2" s="143" customFormat="1" ht="51" customHeight="1">
      <c r="A1" s="146" t="s">
        <v>452</v>
      </c>
      <c r="B1" s="146"/>
    </row>
    <row r="2" spans="1:2" ht="27" customHeight="1">
      <c r="A2" s="147"/>
      <c r="B2" s="148" t="s">
        <v>1</v>
      </c>
    </row>
    <row r="3" spans="1:2" s="144" customFormat="1" ht="30" customHeight="1">
      <c r="A3" s="149" t="s">
        <v>453</v>
      </c>
      <c r="B3" s="150" t="s">
        <v>454</v>
      </c>
    </row>
    <row r="4" spans="1:2" s="73" customFormat="1" ht="30" customHeight="1">
      <c r="A4" s="151" t="s">
        <v>455</v>
      </c>
      <c r="B4" s="152"/>
    </row>
    <row r="5" spans="1:2" s="73" customFormat="1" ht="30" customHeight="1">
      <c r="A5" s="151" t="s">
        <v>456</v>
      </c>
      <c r="B5" s="152"/>
    </row>
    <row r="6" spans="1:2" s="73" customFormat="1" ht="30" customHeight="1">
      <c r="A6" s="151" t="s">
        <v>457</v>
      </c>
      <c r="B6" s="152">
        <f>B7+B8</f>
        <v>9.6</v>
      </c>
    </row>
    <row r="7" spans="1:2" s="73" customFormat="1" ht="30" customHeight="1">
      <c r="A7" s="151" t="s">
        <v>458</v>
      </c>
      <c r="B7" s="152">
        <v>9.6</v>
      </c>
    </row>
    <row r="8" spans="1:2" s="73" customFormat="1" ht="30" customHeight="1">
      <c r="A8" s="151" t="s">
        <v>459</v>
      </c>
      <c r="B8" s="152"/>
    </row>
    <row r="9" spans="1:2" s="144" customFormat="1" ht="30" customHeight="1">
      <c r="A9" s="153"/>
      <c r="B9" s="152"/>
    </row>
    <row r="10" spans="1:2" s="73" customFormat="1" ht="30" customHeight="1">
      <c r="A10" s="39" t="s">
        <v>84</v>
      </c>
      <c r="B10" s="152">
        <f>B4+B5+B6</f>
        <v>9.6</v>
      </c>
    </row>
    <row r="11" spans="1:2" s="144" customFormat="1" ht="118.5" customHeight="1">
      <c r="A11" s="154" t="s">
        <v>460</v>
      </c>
      <c r="B11" s="154"/>
    </row>
    <row r="12" spans="1:2" s="144" customFormat="1" ht="14.25">
      <c r="A12"/>
      <c r="B12" s="145"/>
    </row>
    <row r="13" spans="1:2" s="144" customFormat="1" ht="14.25">
      <c r="A13"/>
      <c r="B13" s="145"/>
    </row>
    <row r="14" spans="1:2" s="144" customFormat="1" ht="14.25">
      <c r="A14"/>
      <c r="B14" s="145"/>
    </row>
    <row r="15" spans="1:2" s="144" customFormat="1" ht="14.25">
      <c r="A15"/>
      <c r="B15" s="145"/>
    </row>
    <row r="16" s="144" customFormat="1" ht="14.25">
      <c r="B16" s="155"/>
    </row>
    <row r="17" s="144" customFormat="1" ht="14.25">
      <c r="B17" s="155"/>
    </row>
    <row r="18" s="144" customFormat="1" ht="14.25">
      <c r="B18" s="155"/>
    </row>
    <row r="19" s="144" customFormat="1" ht="14.25">
      <c r="B19" s="155"/>
    </row>
    <row r="20" s="144" customFormat="1" ht="14.25">
      <c r="B20" s="155"/>
    </row>
    <row r="21" s="144" customFormat="1" ht="14.25">
      <c r="B21" s="155"/>
    </row>
    <row r="22" s="144" customFormat="1" ht="14.25">
      <c r="B22" s="155"/>
    </row>
    <row r="23" s="144" customFormat="1" ht="14.25">
      <c r="B23" s="155"/>
    </row>
    <row r="24" s="144" customFormat="1" ht="14.25">
      <c r="B24" s="155"/>
    </row>
    <row r="25" s="144" customFormat="1" ht="14.25">
      <c r="B25" s="155"/>
    </row>
    <row r="26" s="144" customFormat="1" ht="14.25">
      <c r="B26" s="155"/>
    </row>
    <row r="27" s="144" customFormat="1" ht="14.25">
      <c r="B27" s="155"/>
    </row>
    <row r="28" s="144" customFormat="1" ht="14.25">
      <c r="B28" s="155"/>
    </row>
    <row r="29" s="144" customFormat="1" ht="14.25">
      <c r="B29" s="155"/>
    </row>
    <row r="30" s="144" customFormat="1" ht="14.25">
      <c r="B30" s="155"/>
    </row>
    <row r="31" s="144" customFormat="1" ht="14.25">
      <c r="B31" s="155"/>
    </row>
    <row r="32" s="144" customFormat="1" ht="14.25">
      <c r="B32" s="155"/>
    </row>
    <row r="33" s="144" customFormat="1" ht="14.25">
      <c r="B33" s="155"/>
    </row>
    <row r="34" s="144" customFormat="1" ht="14.25">
      <c r="B34" s="155"/>
    </row>
  </sheetData>
  <sheetProtection/>
  <mergeCells count="2">
    <mergeCell ref="A1:B1"/>
    <mergeCell ref="A11:B11"/>
  </mergeCells>
  <printOptions/>
  <pageMargins left="0.75" right="0.75" top="1" bottom="1" header="0.5" footer="0.5"/>
  <pageSetup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workbookViewId="0" topLeftCell="A1">
      <selection activeCell="A1" sqref="A1:E1"/>
    </sheetView>
  </sheetViews>
  <sheetFormatPr defaultColWidth="8.75390625" defaultRowHeight="27" customHeight="1"/>
  <cols>
    <col min="1" max="1" width="30.875" style="0" customWidth="1"/>
    <col min="2" max="2" width="13.375" style="125" customWidth="1"/>
    <col min="3" max="4" width="14.875" style="125" customWidth="1"/>
    <col min="5" max="5" width="16.625" style="125" customWidth="1"/>
  </cols>
  <sheetData>
    <row r="1" spans="1:5" ht="27" customHeight="1">
      <c r="A1" s="126" t="s">
        <v>461</v>
      </c>
      <c r="B1" s="126"/>
      <c r="C1" s="126"/>
      <c r="D1" s="126"/>
      <c r="E1" s="126"/>
    </row>
    <row r="2" spans="1:5" ht="27" customHeight="1">
      <c r="A2" s="127"/>
      <c r="B2" s="128"/>
      <c r="C2" s="128"/>
      <c r="D2" s="128"/>
      <c r="E2" s="129" t="s">
        <v>1</v>
      </c>
    </row>
    <row r="3" spans="1:5" s="123" customFormat="1" ht="35.25" customHeight="1">
      <c r="A3" s="130" t="s">
        <v>52</v>
      </c>
      <c r="B3" s="131" t="s">
        <v>84</v>
      </c>
      <c r="C3" s="132" t="s">
        <v>462</v>
      </c>
      <c r="D3" s="132" t="s">
        <v>463</v>
      </c>
      <c r="E3" s="132" t="s">
        <v>464</v>
      </c>
    </row>
    <row r="4" spans="1:5" s="124" customFormat="1" ht="27" customHeight="1">
      <c r="A4" s="133" t="s">
        <v>57</v>
      </c>
      <c r="B4" s="134">
        <f>C4+D4</f>
        <v>12976</v>
      </c>
      <c r="C4" s="135">
        <v>10303</v>
      </c>
      <c r="D4" s="136">
        <v>2673</v>
      </c>
      <c r="E4" s="136"/>
    </row>
    <row r="5" spans="1:6" ht="27" customHeight="1">
      <c r="A5" s="133" t="s">
        <v>58</v>
      </c>
      <c r="B5" s="134"/>
      <c r="C5" s="135"/>
      <c r="D5" s="136"/>
      <c r="E5" s="136"/>
      <c r="F5" s="124"/>
    </row>
    <row r="6" spans="1:6" ht="27" customHeight="1">
      <c r="A6" s="133" t="s">
        <v>59</v>
      </c>
      <c r="B6" s="134"/>
      <c r="C6" s="135"/>
      <c r="D6" s="136"/>
      <c r="E6" s="136"/>
      <c r="F6" s="124"/>
    </row>
    <row r="7" spans="1:6" ht="27" customHeight="1">
      <c r="A7" s="133" t="s">
        <v>60</v>
      </c>
      <c r="B7" s="134"/>
      <c r="C7" s="135"/>
      <c r="D7" s="136"/>
      <c r="E7" s="136"/>
      <c r="F7" s="124"/>
    </row>
    <row r="8" spans="1:6" ht="27" customHeight="1">
      <c r="A8" s="133" t="s">
        <v>61</v>
      </c>
      <c r="B8" s="134">
        <f>C8</f>
        <v>655</v>
      </c>
      <c r="C8" s="135">
        <v>655</v>
      </c>
      <c r="D8" s="136"/>
      <c r="E8" s="136"/>
      <c r="F8" s="124"/>
    </row>
    <row r="9" spans="1:6" ht="27" customHeight="1">
      <c r="A9" s="133" t="s">
        <v>62</v>
      </c>
      <c r="B9" s="134">
        <f>C9</f>
        <v>0</v>
      </c>
      <c r="C9" s="135"/>
      <c r="D9" s="136"/>
      <c r="E9" s="136"/>
      <c r="F9" s="124"/>
    </row>
    <row r="10" spans="1:6" ht="27" customHeight="1">
      <c r="A10" s="133" t="s">
        <v>63</v>
      </c>
      <c r="B10" s="134">
        <f>C10</f>
        <v>355</v>
      </c>
      <c r="C10" s="135">
        <v>355</v>
      </c>
      <c r="D10" s="136"/>
      <c r="E10" s="136"/>
      <c r="F10" s="124"/>
    </row>
    <row r="11" spans="1:6" ht="27" customHeight="1">
      <c r="A11" s="133" t="s">
        <v>64</v>
      </c>
      <c r="B11" s="134">
        <f>C11</f>
        <v>148</v>
      </c>
      <c r="C11" s="135">
        <v>148</v>
      </c>
      <c r="D11" s="136"/>
      <c r="E11" s="136"/>
      <c r="F11" s="124"/>
    </row>
    <row r="12" spans="1:6" ht="27" customHeight="1">
      <c r="A12" s="133" t="s">
        <v>65</v>
      </c>
      <c r="B12" s="134"/>
      <c r="C12" s="135"/>
      <c r="D12" s="136"/>
      <c r="E12" s="136"/>
      <c r="F12" s="124"/>
    </row>
    <row r="13" spans="1:6" ht="27" customHeight="1">
      <c r="A13" s="133" t="s">
        <v>66</v>
      </c>
      <c r="B13" s="134"/>
      <c r="C13" s="135"/>
      <c r="D13" s="136"/>
      <c r="E13" s="136"/>
      <c r="F13" s="124"/>
    </row>
    <row r="14" spans="1:6" ht="27" customHeight="1">
      <c r="A14" s="133" t="s">
        <v>67</v>
      </c>
      <c r="B14" s="134"/>
      <c r="C14" s="135"/>
      <c r="D14" s="136"/>
      <c r="E14" s="136"/>
      <c r="F14" s="124"/>
    </row>
    <row r="15" spans="1:6" ht="27" customHeight="1">
      <c r="A15" s="133" t="s">
        <v>68</v>
      </c>
      <c r="B15" s="134"/>
      <c r="C15" s="135"/>
      <c r="D15" s="136"/>
      <c r="E15" s="136"/>
      <c r="F15" s="124"/>
    </row>
    <row r="16" spans="1:6" ht="27" customHeight="1">
      <c r="A16" s="133" t="s">
        <v>69</v>
      </c>
      <c r="B16" s="134"/>
      <c r="C16" s="135"/>
      <c r="D16" s="136"/>
      <c r="E16" s="136"/>
      <c r="F16" s="124"/>
    </row>
    <row r="17" spans="1:6" ht="27" customHeight="1">
      <c r="A17" s="133" t="s">
        <v>70</v>
      </c>
      <c r="B17" s="134"/>
      <c r="C17" s="135"/>
      <c r="D17" s="136"/>
      <c r="E17" s="136"/>
      <c r="F17" s="124"/>
    </row>
    <row r="18" spans="1:6" ht="27" customHeight="1">
      <c r="A18" s="133" t="s">
        <v>71</v>
      </c>
      <c r="B18" s="134"/>
      <c r="C18" s="135"/>
      <c r="D18" s="136"/>
      <c r="E18" s="136"/>
      <c r="F18" s="124"/>
    </row>
    <row r="19" spans="1:6" ht="27" customHeight="1">
      <c r="A19" s="133" t="s">
        <v>72</v>
      </c>
      <c r="B19" s="134"/>
      <c r="C19" s="135"/>
      <c r="D19" s="136"/>
      <c r="E19" s="136"/>
      <c r="F19" s="124"/>
    </row>
    <row r="20" spans="1:6" ht="27" customHeight="1">
      <c r="A20" s="133" t="s">
        <v>73</v>
      </c>
      <c r="B20" s="137">
        <f>C20</f>
        <v>149</v>
      </c>
      <c r="C20" s="135">
        <v>149</v>
      </c>
      <c r="D20" s="136"/>
      <c r="E20" s="136"/>
      <c r="F20" s="124"/>
    </row>
    <row r="21" spans="1:6" ht="27" customHeight="1">
      <c r="A21" s="138" t="s">
        <v>74</v>
      </c>
      <c r="B21" s="137"/>
      <c r="C21" s="135"/>
      <c r="D21" s="136"/>
      <c r="E21" s="136"/>
      <c r="F21" s="124"/>
    </row>
    <row r="22" spans="1:6" ht="27" customHeight="1">
      <c r="A22" s="138" t="s">
        <v>75</v>
      </c>
      <c r="B22" s="137"/>
      <c r="C22" s="135"/>
      <c r="D22" s="136"/>
      <c r="E22" s="136"/>
      <c r="F22" s="124"/>
    </row>
    <row r="23" spans="1:6" ht="27" customHeight="1">
      <c r="A23" s="138" t="s">
        <v>76</v>
      </c>
      <c r="B23" s="139">
        <f>C23</f>
        <v>300</v>
      </c>
      <c r="C23" s="135">
        <v>300</v>
      </c>
      <c r="D23" s="136"/>
      <c r="E23" s="136"/>
      <c r="F23" s="124"/>
    </row>
    <row r="24" spans="1:6" ht="27" customHeight="1">
      <c r="A24" s="138" t="s">
        <v>77</v>
      </c>
      <c r="B24" s="139">
        <f>C24</f>
        <v>0</v>
      </c>
      <c r="C24" s="135"/>
      <c r="D24" s="140"/>
      <c r="E24" s="140"/>
      <c r="F24" s="124"/>
    </row>
    <row r="25" spans="1:6" ht="27" customHeight="1">
      <c r="A25" s="138" t="s">
        <v>78</v>
      </c>
      <c r="B25" s="139">
        <f>C25</f>
        <v>635</v>
      </c>
      <c r="C25" s="135">
        <v>635</v>
      </c>
      <c r="D25" s="136"/>
      <c r="E25" s="136"/>
      <c r="F25" s="124"/>
    </row>
    <row r="26" spans="1:5" ht="27" customHeight="1">
      <c r="A26" s="141" t="s">
        <v>84</v>
      </c>
      <c r="B26" s="142">
        <f>SUM(B4:B25)</f>
        <v>15218</v>
      </c>
      <c r="C26" s="142">
        <f>SUM(C4:C25)</f>
        <v>12545</v>
      </c>
      <c r="D26" s="142">
        <f>SUM(D4:D25)</f>
        <v>2673</v>
      </c>
      <c r="E26" s="142">
        <f>SUM(E4:E25)</f>
        <v>0</v>
      </c>
    </row>
  </sheetData>
  <sheetProtection/>
  <mergeCells count="1">
    <mergeCell ref="A1:E1"/>
  </mergeCells>
  <printOptions/>
  <pageMargins left="0.7513888888888889" right="0.7513888888888889" top="1" bottom="1" header="0.5" footer="0.5"/>
  <pageSetup fitToHeight="1" fitToWidth="1" horizontalDpi="600" verticalDpi="600" orientation="portrait" paperSize="9" scale="8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71"/>
  <sheetViews>
    <sheetView workbookViewId="0" topLeftCell="A1">
      <selection activeCell="A2" sqref="A2:C2"/>
    </sheetView>
  </sheetViews>
  <sheetFormatPr defaultColWidth="8.75390625" defaultRowHeight="22.5" customHeight="1"/>
  <cols>
    <col min="1" max="1" width="49.375" style="91" customWidth="1"/>
    <col min="2" max="2" width="23.875" style="92" customWidth="1"/>
    <col min="3" max="3" width="14.375" style="93" customWidth="1"/>
    <col min="4" max="4" width="10.50390625" style="93" customWidth="1"/>
    <col min="5" max="32" width="9.00390625" style="93" bestFit="1" customWidth="1"/>
    <col min="33" max="16384" width="8.75390625" style="93" customWidth="1"/>
  </cols>
  <sheetData>
    <row r="1" ht="22.5" customHeight="1">
      <c r="A1" s="94"/>
    </row>
    <row r="2" spans="1:3" ht="22.5" customHeight="1">
      <c r="A2" s="95" t="s">
        <v>465</v>
      </c>
      <c r="B2" s="96"/>
      <c r="C2" s="95"/>
    </row>
    <row r="3" ht="22.5" customHeight="1">
      <c r="C3" s="97" t="s">
        <v>466</v>
      </c>
    </row>
    <row r="4" spans="1:3" ht="38.25" customHeight="1">
      <c r="A4" s="98" t="s">
        <v>52</v>
      </c>
      <c r="B4" s="99" t="s">
        <v>467</v>
      </c>
      <c r="C4" s="98" t="s">
        <v>468</v>
      </c>
    </row>
    <row r="5" spans="1:3" ht="22.5" customHeight="1">
      <c r="A5" s="100" t="s">
        <v>84</v>
      </c>
      <c r="B5" s="101">
        <f>B6+B12+B49</f>
        <v>0</v>
      </c>
      <c r="C5" s="102"/>
    </row>
    <row r="6" spans="1:3" ht="20.25" customHeight="1">
      <c r="A6" s="103" t="s">
        <v>469</v>
      </c>
      <c r="B6" s="104">
        <f>SUM(B7:B11)</f>
        <v>0</v>
      </c>
      <c r="C6" s="105"/>
    </row>
    <row r="7" spans="1:3" ht="20.25" customHeight="1">
      <c r="A7" s="106" t="s">
        <v>470</v>
      </c>
      <c r="B7" s="107"/>
      <c r="C7" s="105"/>
    </row>
    <row r="8" spans="1:3" ht="20.25" customHeight="1">
      <c r="A8" s="106" t="s">
        <v>471</v>
      </c>
      <c r="B8" s="107"/>
      <c r="C8" s="105"/>
    </row>
    <row r="9" spans="1:3" ht="20.25" customHeight="1">
      <c r="A9" s="106" t="s">
        <v>472</v>
      </c>
      <c r="B9" s="107"/>
      <c r="C9" s="105"/>
    </row>
    <row r="10" spans="1:3" ht="20.25" customHeight="1">
      <c r="A10" s="106" t="s">
        <v>473</v>
      </c>
      <c r="B10" s="107"/>
      <c r="C10" s="105"/>
    </row>
    <row r="11" spans="1:3" ht="20.25" customHeight="1">
      <c r="A11" s="108" t="s">
        <v>474</v>
      </c>
      <c r="B11" s="107"/>
      <c r="C11" s="105"/>
    </row>
    <row r="12" spans="1:4" ht="20.25" customHeight="1">
      <c r="A12" s="103" t="s">
        <v>475</v>
      </c>
      <c r="B12" s="104">
        <f>SUM(B13:B48)</f>
        <v>0</v>
      </c>
      <c r="C12" s="105"/>
      <c r="D12" s="109"/>
    </row>
    <row r="13" spans="1:3" ht="20.25" customHeight="1">
      <c r="A13" s="110" t="s">
        <v>476</v>
      </c>
      <c r="B13" s="111"/>
      <c r="C13" s="112"/>
    </row>
    <row r="14" spans="1:3" ht="20.25" customHeight="1">
      <c r="A14" s="113" t="s">
        <v>477</v>
      </c>
      <c r="B14" s="111"/>
      <c r="C14" s="112"/>
    </row>
    <row r="15" spans="1:3" ht="20.25" customHeight="1">
      <c r="A15" s="114" t="s">
        <v>478</v>
      </c>
      <c r="B15" s="111"/>
      <c r="C15" s="112"/>
    </row>
    <row r="16" spans="1:3" ht="20.25" customHeight="1">
      <c r="A16" s="114" t="s">
        <v>479</v>
      </c>
      <c r="B16" s="111"/>
      <c r="C16" s="112"/>
    </row>
    <row r="17" spans="1:3" ht="20.25" customHeight="1">
      <c r="A17" s="114" t="s">
        <v>480</v>
      </c>
      <c r="B17" s="111"/>
      <c r="C17" s="112"/>
    </row>
    <row r="18" spans="1:3" ht="20.25" customHeight="1">
      <c r="A18" s="114" t="s">
        <v>481</v>
      </c>
      <c r="B18" s="111"/>
      <c r="C18" s="112"/>
    </row>
    <row r="19" spans="1:3" ht="20.25" customHeight="1">
      <c r="A19" s="114" t="s">
        <v>482</v>
      </c>
      <c r="B19" s="111"/>
      <c r="C19" s="112"/>
    </row>
    <row r="20" spans="1:3" ht="20.25" customHeight="1">
      <c r="A20" s="114" t="s">
        <v>483</v>
      </c>
      <c r="B20" s="111"/>
      <c r="C20" s="112"/>
    </row>
    <row r="21" spans="1:3" ht="20.25" customHeight="1">
      <c r="A21" s="114" t="s">
        <v>484</v>
      </c>
      <c r="B21" s="111"/>
      <c r="C21" s="112"/>
    </row>
    <row r="22" spans="1:3" ht="20.25" customHeight="1">
      <c r="A22" s="114" t="s">
        <v>485</v>
      </c>
      <c r="B22" s="111"/>
      <c r="C22" s="112"/>
    </row>
    <row r="23" spans="1:3" ht="20.25" customHeight="1">
      <c r="A23" s="114" t="s">
        <v>486</v>
      </c>
      <c r="B23" s="111"/>
      <c r="C23" s="112"/>
    </row>
    <row r="24" spans="1:3" ht="20.25" customHeight="1">
      <c r="A24" s="114" t="s">
        <v>487</v>
      </c>
      <c r="B24" s="111"/>
      <c r="C24" s="112"/>
    </row>
    <row r="25" spans="1:3" ht="20.25" customHeight="1">
      <c r="A25" s="114" t="s">
        <v>488</v>
      </c>
      <c r="B25" s="111"/>
      <c r="C25" s="112"/>
    </row>
    <row r="26" spans="1:3" ht="20.25" customHeight="1">
      <c r="A26" s="115" t="s">
        <v>489</v>
      </c>
      <c r="B26" s="111"/>
      <c r="C26" s="112"/>
    </row>
    <row r="27" spans="1:3" ht="20.25" customHeight="1">
      <c r="A27" s="115" t="s">
        <v>490</v>
      </c>
      <c r="B27" s="111"/>
      <c r="C27" s="112"/>
    </row>
    <row r="28" spans="1:3" ht="20.25" customHeight="1">
      <c r="A28" s="115" t="s">
        <v>491</v>
      </c>
      <c r="B28" s="111"/>
      <c r="C28" s="112"/>
    </row>
    <row r="29" spans="1:3" ht="20.25" customHeight="1">
      <c r="A29" s="115" t="s">
        <v>492</v>
      </c>
      <c r="B29" s="111"/>
      <c r="C29" s="112"/>
    </row>
    <row r="30" spans="1:3" ht="20.25" customHeight="1">
      <c r="A30" s="115" t="s">
        <v>493</v>
      </c>
      <c r="B30" s="111"/>
      <c r="C30" s="112"/>
    </row>
    <row r="31" spans="1:3" ht="20.25" customHeight="1">
      <c r="A31" s="115" t="s">
        <v>494</v>
      </c>
      <c r="B31" s="111"/>
      <c r="C31" s="112"/>
    </row>
    <row r="32" spans="1:3" s="90" customFormat="1" ht="20.25" customHeight="1">
      <c r="A32" s="115" t="s">
        <v>495</v>
      </c>
      <c r="B32" s="111"/>
      <c r="C32" s="112"/>
    </row>
    <row r="33" spans="1:3" ht="20.25" customHeight="1">
      <c r="A33" s="115" t="s">
        <v>496</v>
      </c>
      <c r="B33" s="111"/>
      <c r="C33" s="112"/>
    </row>
    <row r="34" spans="1:3" ht="20.25" customHeight="1">
      <c r="A34" s="115" t="s">
        <v>497</v>
      </c>
      <c r="B34" s="111"/>
      <c r="C34" s="112"/>
    </row>
    <row r="35" spans="1:3" ht="20.25" customHeight="1">
      <c r="A35" s="115" t="s">
        <v>498</v>
      </c>
      <c r="B35" s="111"/>
      <c r="C35" s="112"/>
    </row>
    <row r="36" spans="1:3" s="90" customFormat="1" ht="20.25" customHeight="1">
      <c r="A36" s="115" t="s">
        <v>499</v>
      </c>
      <c r="B36" s="111"/>
      <c r="C36" s="112"/>
    </row>
    <row r="37" spans="1:3" ht="20.25" customHeight="1">
      <c r="A37" s="115" t="s">
        <v>500</v>
      </c>
      <c r="B37" s="111"/>
      <c r="C37" s="112"/>
    </row>
    <row r="38" spans="1:3" ht="20.25" customHeight="1">
      <c r="A38" s="115" t="s">
        <v>501</v>
      </c>
      <c r="B38" s="111"/>
      <c r="C38" s="112"/>
    </row>
    <row r="39" spans="1:3" ht="20.25" customHeight="1">
      <c r="A39" s="115" t="s">
        <v>502</v>
      </c>
      <c r="B39" s="111"/>
      <c r="C39" s="112"/>
    </row>
    <row r="40" spans="1:3" ht="20.25" customHeight="1">
      <c r="A40" s="115" t="s">
        <v>503</v>
      </c>
      <c r="B40" s="111"/>
      <c r="C40" s="112"/>
    </row>
    <row r="41" spans="1:3" ht="20.25" customHeight="1">
      <c r="A41" s="115" t="s">
        <v>504</v>
      </c>
      <c r="B41" s="111"/>
      <c r="C41" s="112"/>
    </row>
    <row r="42" spans="1:3" s="90" customFormat="1" ht="20.25" customHeight="1">
      <c r="A42" s="115" t="s">
        <v>505</v>
      </c>
      <c r="B42" s="111"/>
      <c r="C42" s="112"/>
    </row>
    <row r="43" spans="1:3" ht="20.25" customHeight="1">
      <c r="A43" s="115" t="s">
        <v>506</v>
      </c>
      <c r="B43" s="111"/>
      <c r="C43" s="112"/>
    </row>
    <row r="44" spans="1:3" ht="20.25" customHeight="1">
      <c r="A44" s="115" t="s">
        <v>507</v>
      </c>
      <c r="B44" s="111"/>
      <c r="C44" s="112"/>
    </row>
    <row r="45" spans="1:3" ht="20.25" customHeight="1">
      <c r="A45" s="115" t="s">
        <v>508</v>
      </c>
      <c r="B45" s="116"/>
      <c r="C45" s="112"/>
    </row>
    <row r="46" spans="1:3" ht="20.25" customHeight="1">
      <c r="A46" s="115" t="s">
        <v>509</v>
      </c>
      <c r="B46" s="116"/>
      <c r="C46" s="112"/>
    </row>
    <row r="47" spans="1:3" ht="20.25" customHeight="1">
      <c r="A47" s="115" t="s">
        <v>510</v>
      </c>
      <c r="B47" s="116"/>
      <c r="C47" s="112"/>
    </row>
    <row r="48" spans="1:3" ht="20.25" customHeight="1">
      <c r="A48" s="114" t="s">
        <v>511</v>
      </c>
      <c r="B48" s="116"/>
      <c r="C48" s="112"/>
    </row>
    <row r="49" spans="1:3" ht="20.25" customHeight="1">
      <c r="A49" s="117" t="s">
        <v>512</v>
      </c>
      <c r="B49" s="116">
        <f>SUM(B50:B70)</f>
        <v>0</v>
      </c>
      <c r="C49" s="118">
        <f>SUM(C50:C70)</f>
        <v>0</v>
      </c>
    </row>
    <row r="50" spans="1:3" ht="20.25" customHeight="1">
      <c r="A50" s="114" t="s">
        <v>513</v>
      </c>
      <c r="B50" s="111"/>
      <c r="C50" s="119"/>
    </row>
    <row r="51" spans="1:3" ht="20.25" customHeight="1">
      <c r="A51" s="114" t="s">
        <v>514</v>
      </c>
      <c r="B51" s="111"/>
      <c r="C51" s="119"/>
    </row>
    <row r="52" spans="1:3" ht="20.25" customHeight="1">
      <c r="A52" s="114" t="s">
        <v>515</v>
      </c>
      <c r="B52" s="111"/>
      <c r="C52" s="119"/>
    </row>
    <row r="53" spans="1:3" ht="20.25" customHeight="1">
      <c r="A53" s="114" t="s">
        <v>516</v>
      </c>
      <c r="B53" s="111"/>
      <c r="C53" s="119"/>
    </row>
    <row r="54" spans="1:3" ht="20.25" customHeight="1">
      <c r="A54" s="114" t="s">
        <v>517</v>
      </c>
      <c r="B54" s="111"/>
      <c r="C54" s="119"/>
    </row>
    <row r="55" spans="1:3" ht="20.25" customHeight="1">
      <c r="A55" s="114" t="s">
        <v>518</v>
      </c>
      <c r="B55" s="111"/>
      <c r="C55" s="119"/>
    </row>
    <row r="56" spans="1:3" ht="20.25" customHeight="1">
      <c r="A56" s="114" t="s">
        <v>519</v>
      </c>
      <c r="B56" s="111"/>
      <c r="C56" s="119"/>
    </row>
    <row r="57" spans="1:3" ht="20.25" customHeight="1">
      <c r="A57" s="114" t="s">
        <v>520</v>
      </c>
      <c r="B57" s="111"/>
      <c r="C57" s="119"/>
    </row>
    <row r="58" spans="1:3" ht="20.25" customHeight="1">
      <c r="A58" s="114" t="s">
        <v>521</v>
      </c>
      <c r="B58" s="111"/>
      <c r="C58" s="119"/>
    </row>
    <row r="59" spans="1:3" ht="20.25" customHeight="1">
      <c r="A59" s="114" t="s">
        <v>522</v>
      </c>
      <c r="B59" s="111"/>
      <c r="C59" s="119"/>
    </row>
    <row r="60" spans="1:3" ht="20.25" customHeight="1">
      <c r="A60" s="114" t="s">
        <v>523</v>
      </c>
      <c r="B60" s="111"/>
      <c r="C60" s="119"/>
    </row>
    <row r="61" spans="1:3" ht="20.25" customHeight="1">
      <c r="A61" s="114" t="s">
        <v>524</v>
      </c>
      <c r="B61" s="111"/>
      <c r="C61" s="119"/>
    </row>
    <row r="62" spans="1:3" ht="20.25" customHeight="1">
      <c r="A62" s="114" t="s">
        <v>525</v>
      </c>
      <c r="B62" s="111"/>
      <c r="C62" s="119"/>
    </row>
    <row r="63" spans="1:3" ht="20.25" customHeight="1">
      <c r="A63" s="114" t="s">
        <v>526</v>
      </c>
      <c r="B63" s="111"/>
      <c r="C63" s="119"/>
    </row>
    <row r="64" spans="1:3" ht="20.25" customHeight="1">
      <c r="A64" s="114" t="s">
        <v>527</v>
      </c>
      <c r="B64" s="111"/>
      <c r="C64" s="119"/>
    </row>
    <row r="65" spans="1:3" ht="20.25" customHeight="1">
      <c r="A65" s="114" t="s">
        <v>528</v>
      </c>
      <c r="B65" s="111"/>
      <c r="C65" s="120"/>
    </row>
    <row r="66" spans="1:3" ht="20.25" customHeight="1">
      <c r="A66" s="114" t="s">
        <v>529</v>
      </c>
      <c r="B66" s="111"/>
      <c r="C66" s="119"/>
    </row>
    <row r="67" spans="1:3" ht="20.25" customHeight="1">
      <c r="A67" s="114" t="s">
        <v>530</v>
      </c>
      <c r="B67" s="111"/>
      <c r="C67" s="119"/>
    </row>
    <row r="68" spans="1:3" ht="20.25" customHeight="1">
      <c r="A68" s="114" t="s">
        <v>531</v>
      </c>
      <c r="B68" s="111"/>
      <c r="C68" s="120"/>
    </row>
    <row r="69" spans="1:3" ht="20.25" customHeight="1">
      <c r="A69" s="114" t="s">
        <v>532</v>
      </c>
      <c r="B69" s="111"/>
      <c r="C69" s="119"/>
    </row>
    <row r="70" spans="1:3" ht="20.25" customHeight="1">
      <c r="A70" s="121" t="s">
        <v>533</v>
      </c>
      <c r="B70" s="111"/>
      <c r="C70" s="119"/>
    </row>
    <row r="71" ht="22.5" customHeight="1">
      <c r="A71" s="122"/>
    </row>
  </sheetData>
  <sheetProtection/>
  <mergeCells count="1">
    <mergeCell ref="A2:C2"/>
  </mergeCells>
  <printOptions/>
  <pageMargins left="0.39305555555555555" right="0.39305555555555555" top="0.39305555555555555" bottom="0.39305555555555555" header="0.5" footer="0.314583333333333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风雨如晴</cp:lastModifiedBy>
  <cp:lastPrinted>2022-04-12T09:20:57Z</cp:lastPrinted>
  <dcterms:created xsi:type="dcterms:W3CDTF">2017-07-05T10:36:59Z</dcterms:created>
  <dcterms:modified xsi:type="dcterms:W3CDTF">2024-04-03T02:50:54Z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2052-12.1.0.16417</vt:lpwstr>
  </property>
  <property fmtid="{D5CDD505-2E9C-101B-9397-08002B2CF9AE}" pid="4" name="I">
    <vt:lpwstr>515F76EC7D0248978F60AE71B1EBF05A</vt:lpwstr>
  </property>
</Properties>
</file>